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theme/themeOverride1.xml" ContentType="application/vnd.openxmlformats-officedocument.themeOverrid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theme/themeOverride2.xml" ContentType="application/vnd.openxmlformats-officedocument.themeOverrid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theme/themeOverride3.xml" ContentType="application/vnd.openxmlformats-officedocument.themeOverride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theme/themeOverride4.xml" ContentType="application/vnd.openxmlformats-officedocument.themeOverrid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theme/themeOverride5.xml" ContentType="application/vnd.openxmlformats-officedocument.themeOverrid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theme/themeOverride6.xml" ContentType="application/vnd.openxmlformats-officedocument.themeOverrid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theme/themeOverride7.xml" ContentType="application/vnd.openxmlformats-officedocument.themeOverrid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theme/themeOverride8.xml" ContentType="application/vnd.openxmlformats-officedocument.themeOverrid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theme/themeOverride9.xml" ContentType="application/vnd.openxmlformats-officedocument.themeOverrid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theme/themeOverride10.xml" ContentType="application/vnd.openxmlformats-officedocument.themeOverrid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theme/themeOverride11.xml" ContentType="application/vnd.openxmlformats-officedocument.themeOverrid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theme/themeOverride1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fileSharing readOnlyRecommended="1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profiles\M_home\hoehn\Documents\1Arbeitsordner\Dissertationen im Arbeitsordner\"/>
    </mc:Choice>
  </mc:AlternateContent>
  <xr:revisionPtr revIDLastSave="0" documentId="8_{D33F8850-18E0-40A7-BF33-71870B1824FB}" xr6:coauthVersionLast="36" xr6:coauthVersionMax="36" xr10:uidLastSave="{00000000-0000-0000-0000-000000000000}"/>
  <bookViews>
    <workbookView xWindow="0" yWindow="0" windowWidth="28800" windowHeight="11670" activeTab="1" xr2:uid="{21D27892-4ADB-40EC-BA3B-E9025EFEA1CE}"/>
  </bookViews>
  <sheets>
    <sheet name="Zahlen Berufsfelder" sheetId="6" r:id="rId1"/>
    <sheet name="Zahlen soziale Aspekte" sheetId="7" r:id="rId2"/>
    <sheet name="Berufe bis 2008" sheetId="1" r:id="rId3"/>
    <sheet name="Berufe ab 2009" sheetId="2" r:id="rId4"/>
    <sheet name="Berufe insgesamt" sheetId="3" r:id="rId5"/>
    <sheet name="ausgewählte Aspekte diachron" sheetId="4" r:id="rId6"/>
    <sheet name="Unterkategorien" sheetId="5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7" l="1"/>
  <c r="G3" i="7"/>
  <c r="D4" i="7"/>
  <c r="G4" i="7"/>
  <c r="B9" i="7"/>
  <c r="C9" i="7"/>
  <c r="E9" i="7"/>
  <c r="F9" i="7"/>
  <c r="D10" i="7"/>
  <c r="D9" i="7" s="1"/>
  <c r="G10" i="7"/>
  <c r="G9" i="7" s="1"/>
  <c r="D11" i="7"/>
  <c r="G11" i="7"/>
  <c r="D12" i="7"/>
  <c r="G12" i="7"/>
  <c r="D13" i="7"/>
  <c r="G13" i="7"/>
  <c r="B18" i="7"/>
  <c r="C18" i="7"/>
  <c r="E18" i="7"/>
  <c r="F18" i="7"/>
  <c r="D19" i="7"/>
  <c r="D18" i="7" s="1"/>
  <c r="G19" i="7"/>
  <c r="G18" i="7" s="1"/>
  <c r="D20" i="7"/>
  <c r="G20" i="7"/>
  <c r="D25" i="7"/>
  <c r="G25" i="7"/>
  <c r="B3" i="6"/>
  <c r="C3" i="6"/>
  <c r="E3" i="6"/>
  <c r="F3" i="6"/>
  <c r="D4" i="6"/>
  <c r="D3" i="6" s="1"/>
  <c r="G4" i="6"/>
  <c r="G3" i="6" s="1"/>
  <c r="D5" i="6"/>
  <c r="G5" i="6"/>
  <c r="D6" i="6"/>
  <c r="G6" i="6"/>
  <c r="D7" i="6"/>
  <c r="G7" i="6"/>
  <c r="B12" i="6"/>
  <c r="C12" i="6"/>
  <c r="E12" i="6"/>
  <c r="F12" i="6"/>
  <c r="D13" i="6"/>
  <c r="D12" i="6" s="1"/>
  <c r="G13" i="6"/>
  <c r="G12" i="6" s="1"/>
  <c r="D14" i="6"/>
  <c r="G14" i="6"/>
  <c r="D15" i="6"/>
  <c r="G15" i="6"/>
  <c r="B20" i="6"/>
  <c r="C20" i="6"/>
  <c r="D20" i="6"/>
  <c r="E20" i="6"/>
  <c r="F20" i="6"/>
  <c r="G20" i="6"/>
  <c r="D21" i="6"/>
  <c r="G21" i="6"/>
  <c r="D22" i="6"/>
  <c r="G22" i="6"/>
  <c r="D23" i="6"/>
  <c r="G23" i="6"/>
  <c r="D24" i="6"/>
  <c r="G24" i="6"/>
  <c r="D29" i="6"/>
  <c r="G29" i="6"/>
  <c r="B34" i="6"/>
  <c r="C34" i="6"/>
  <c r="D34" i="6"/>
  <c r="E34" i="6"/>
  <c r="F34" i="6"/>
  <c r="G34" i="6"/>
  <c r="D35" i="6"/>
  <c r="G35" i="6"/>
  <c r="D36" i="6"/>
  <c r="G36" i="6"/>
  <c r="D37" i="6"/>
  <c r="G37" i="6"/>
  <c r="B42" i="6"/>
  <c r="C42" i="6"/>
  <c r="E42" i="6"/>
  <c r="F42" i="6"/>
  <c r="D43" i="6"/>
  <c r="D42" i="6" s="1"/>
  <c r="G43" i="6"/>
  <c r="G42" i="6" s="1"/>
  <c r="D44" i="6"/>
  <c r="G44" i="6"/>
  <c r="D45" i="6"/>
  <c r="G45" i="6"/>
  <c r="D46" i="6"/>
  <c r="G46" i="6"/>
  <c r="B51" i="6"/>
  <c r="C51" i="6"/>
  <c r="E51" i="6"/>
  <c r="F51" i="6"/>
  <c r="D52" i="6"/>
  <c r="D51" i="6" s="1"/>
  <c r="G52" i="6"/>
  <c r="G51" i="6" s="1"/>
  <c r="D53" i="6"/>
  <c r="G53" i="6"/>
  <c r="D54" i="6"/>
  <c r="G54" i="6"/>
  <c r="D55" i="6"/>
  <c r="G55" i="6"/>
  <c r="D56" i="6"/>
  <c r="G56" i="6"/>
  <c r="B61" i="6"/>
  <c r="C61" i="6"/>
  <c r="E61" i="6"/>
  <c r="F61" i="6"/>
  <c r="D62" i="6"/>
  <c r="D61" i="6" s="1"/>
  <c r="G62" i="6"/>
  <c r="G61" i="6" s="1"/>
  <c r="D63" i="6"/>
  <c r="G63" i="6"/>
  <c r="D64" i="6"/>
  <c r="G64" i="6"/>
  <c r="D65" i="6"/>
  <c r="G65" i="6"/>
  <c r="D70" i="6"/>
  <c r="G70" i="6"/>
  <c r="B75" i="6"/>
  <c r="C75" i="6"/>
  <c r="E75" i="6"/>
  <c r="F75" i="6"/>
  <c r="D76" i="6"/>
  <c r="D75" i="6" s="1"/>
  <c r="G76" i="6"/>
  <c r="G75" i="6" s="1"/>
  <c r="D77" i="6"/>
  <c r="G77" i="6"/>
  <c r="D78" i="6"/>
  <c r="G78" i="6"/>
  <c r="B83" i="6"/>
  <c r="C83" i="6"/>
  <c r="E83" i="6"/>
  <c r="F83" i="6"/>
  <c r="D84" i="6"/>
  <c r="D83" i="6" s="1"/>
  <c r="G84" i="6"/>
  <c r="G83" i="6" s="1"/>
  <c r="D85" i="6"/>
  <c r="G85" i="6"/>
  <c r="D86" i="6"/>
  <c r="G86" i="6"/>
  <c r="D91" i="6"/>
  <c r="G91" i="6"/>
  <c r="B96" i="6"/>
  <c r="C96" i="6"/>
  <c r="E96" i="6"/>
  <c r="F96" i="6"/>
  <c r="D97" i="6"/>
  <c r="D96" i="6" s="1"/>
  <c r="G97" i="6"/>
  <c r="G96" i="6" s="1"/>
  <c r="D98" i="6"/>
  <c r="G98" i="6"/>
  <c r="D99" i="6"/>
  <c r="G99" i="6"/>
  <c r="D104" i="6"/>
  <c r="G104" i="6"/>
  <c r="D109" i="6"/>
  <c r="G109" i="6"/>
  <c r="B114" i="6"/>
  <c r="C114" i="6"/>
  <c r="E114" i="6"/>
  <c r="F114" i="6"/>
  <c r="D115" i="6"/>
  <c r="D114" i="6" s="1"/>
  <c r="G115" i="6"/>
  <c r="G114" i="6" s="1"/>
  <c r="D116" i="6"/>
  <c r="G116" i="6"/>
  <c r="D117" i="6"/>
  <c r="G117" i="6"/>
  <c r="D118" i="6"/>
  <c r="G118" i="6"/>
  <c r="B123" i="6"/>
  <c r="C123" i="6"/>
  <c r="E123" i="6"/>
  <c r="F123" i="6"/>
  <c r="D124" i="6"/>
  <c r="G124" i="6"/>
  <c r="G123" i="6" s="1"/>
  <c r="D125" i="6"/>
  <c r="G125" i="6"/>
  <c r="D126" i="6"/>
  <c r="G126" i="6"/>
  <c r="D127" i="6"/>
  <c r="G127" i="6"/>
  <c r="D128" i="6"/>
  <c r="G128" i="6"/>
  <c r="D129" i="6"/>
  <c r="G129" i="6"/>
  <c r="D130" i="6"/>
  <c r="D123" i="6" s="1"/>
  <c r="G130" i="6"/>
  <c r="B135" i="6"/>
  <c r="C135" i="6"/>
  <c r="E135" i="6"/>
  <c r="F135" i="6"/>
  <c r="D136" i="6"/>
  <c r="D135" i="6" s="1"/>
  <c r="G136" i="6"/>
  <c r="G135" i="6" s="1"/>
  <c r="D137" i="6"/>
  <c r="G137" i="6"/>
  <c r="D138" i="6"/>
  <c r="G138" i="6"/>
  <c r="D139" i="6"/>
  <c r="G139" i="6"/>
  <c r="B144" i="6"/>
  <c r="C144" i="6"/>
  <c r="E144" i="6"/>
  <c r="F144" i="6"/>
  <c r="D145" i="6"/>
  <c r="D144" i="6" s="1"/>
  <c r="G145" i="6"/>
  <c r="G144" i="6" s="1"/>
  <c r="D146" i="6"/>
  <c r="G146" i="6"/>
  <c r="D147" i="6"/>
  <c r="G147" i="6"/>
  <c r="B152" i="6"/>
  <c r="C152" i="6"/>
  <c r="D152" i="6"/>
  <c r="E152" i="6"/>
  <c r="F152" i="6"/>
  <c r="G152" i="6"/>
  <c r="D153" i="6"/>
  <c r="G153" i="6"/>
  <c r="D154" i="6"/>
  <c r="G154" i="6"/>
  <c r="B159" i="6"/>
  <c r="C159" i="6"/>
  <c r="E159" i="6"/>
  <c r="F159" i="6"/>
  <c r="D160" i="6"/>
  <c r="D159" i="6" s="1"/>
  <c r="G160" i="6"/>
  <c r="G159" i="6" s="1"/>
  <c r="D161" i="6"/>
  <c r="G161" i="6"/>
  <c r="D162" i="6"/>
  <c r="G162" i="6"/>
  <c r="D163" i="6"/>
  <c r="G163" i="6"/>
  <c r="B166" i="6"/>
  <c r="C166" i="6"/>
  <c r="E166" i="6"/>
  <c r="F166" i="6"/>
  <c r="D167" i="6"/>
  <c r="D166" i="6" s="1"/>
  <c r="G167" i="6"/>
  <c r="G166" i="6" s="1"/>
  <c r="D168" i="6"/>
  <c r="G168" i="6"/>
  <c r="D169" i="6"/>
  <c r="G169" i="6"/>
  <c r="D170" i="6"/>
  <c r="G170" i="6"/>
  <c r="D171" i="6"/>
  <c r="G171" i="6"/>
  <c r="D172" i="6"/>
  <c r="G172" i="6"/>
  <c r="B177" i="6"/>
  <c r="C177" i="6"/>
  <c r="E177" i="6"/>
  <c r="F177" i="6"/>
  <c r="D178" i="6"/>
  <c r="D177" i="6" s="1"/>
  <c r="G178" i="6"/>
  <c r="G177" i="6" s="1"/>
  <c r="D179" i="6"/>
  <c r="G179" i="6"/>
  <c r="D180" i="6"/>
  <c r="G180" i="6"/>
  <c r="D181" i="6"/>
  <c r="G181" i="6"/>
  <c r="D186" i="6"/>
  <c r="G186" i="6"/>
  <c r="AB13" i="4" l="1"/>
  <c r="AA14" i="4"/>
  <c r="AB14" i="4"/>
  <c r="AA15" i="4"/>
  <c r="AB15" i="4"/>
  <c r="AA16" i="4"/>
  <c r="AB16" i="4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K28" i="3"/>
  <c r="P28" i="3"/>
  <c r="O28" i="3"/>
  <c r="N28" i="3"/>
  <c r="M28" i="3"/>
  <c r="N29" i="3"/>
  <c r="M29" i="3"/>
  <c r="K27" i="3"/>
  <c r="O27" i="3"/>
  <c r="P27" i="3"/>
  <c r="N27" i="3"/>
  <c r="M27" i="3"/>
  <c r="F7" i="3"/>
  <c r="F6" i="3"/>
  <c r="F5" i="3"/>
  <c r="F4" i="3"/>
  <c r="F3" i="3"/>
  <c r="F2" i="3"/>
  <c r="BZ5" i="5" l="1"/>
  <c r="CA3" i="5"/>
  <c r="BV3" i="5" s="1"/>
  <c r="CA5" i="5"/>
  <c r="BV5" i="5" s="1"/>
  <c r="CA4" i="5"/>
  <c r="BZ4" i="5" s="1"/>
  <c r="CA2" i="5"/>
  <c r="BV2" i="5" s="1"/>
  <c r="BW3" i="5"/>
  <c r="BW5" i="5"/>
  <c r="BW4" i="5"/>
  <c r="BW2" i="5"/>
  <c r="BM3" i="5"/>
  <c r="BM4" i="5"/>
  <c r="BM2" i="5"/>
  <c r="BQ3" i="5"/>
  <c r="BQ4" i="5"/>
  <c r="BQ2" i="5"/>
  <c r="BN3" i="5"/>
  <c r="BN4" i="5"/>
  <c r="BN2" i="5"/>
  <c r="BR3" i="5"/>
  <c r="BR4" i="5"/>
  <c r="BR2" i="5"/>
  <c r="BH7" i="5"/>
  <c r="BD5" i="5"/>
  <c r="BD4" i="5"/>
  <c r="BI7" i="5"/>
  <c r="BD7" i="5" s="1"/>
  <c r="BI3" i="5"/>
  <c r="BH3" i="5" s="1"/>
  <c r="BI6" i="5"/>
  <c r="BH6" i="5" s="1"/>
  <c r="BI2" i="5"/>
  <c r="BH2" i="5" s="1"/>
  <c r="BI5" i="5"/>
  <c r="BH5" i="5" s="1"/>
  <c r="BI4" i="5"/>
  <c r="BH4" i="5" s="1"/>
  <c r="BE3" i="5"/>
  <c r="BE6" i="5"/>
  <c r="BE2" i="5"/>
  <c r="BE5" i="5"/>
  <c r="BE7" i="5"/>
  <c r="BE4" i="5"/>
  <c r="AV2" i="5"/>
  <c r="AV4" i="5"/>
  <c r="AV3" i="5"/>
  <c r="AV5" i="5"/>
  <c r="AZ2" i="5"/>
  <c r="AY2" i="5" s="1"/>
  <c r="AZ4" i="5"/>
  <c r="AY4" i="5" s="1"/>
  <c r="AZ3" i="5"/>
  <c r="AY3" i="5" s="1"/>
  <c r="AZ5" i="5"/>
  <c r="AY5" i="5" s="1"/>
  <c r="AQ4" i="5"/>
  <c r="AP4" i="5" s="1"/>
  <c r="AQ2" i="5"/>
  <c r="AP2" i="5" s="1"/>
  <c r="AQ3" i="5"/>
  <c r="AP3" i="5" s="1"/>
  <c r="AM4" i="5"/>
  <c r="AM2" i="5"/>
  <c r="AM3" i="5"/>
  <c r="AH5" i="5"/>
  <c r="AG5" i="5" s="1"/>
  <c r="AH3" i="5"/>
  <c r="AG3" i="5" s="1"/>
  <c r="AH4" i="5"/>
  <c r="AG4" i="5" s="1"/>
  <c r="AH6" i="5"/>
  <c r="AG6" i="5" s="1"/>
  <c r="AH2" i="5"/>
  <c r="AG2" i="5" s="1"/>
  <c r="AD5" i="5"/>
  <c r="AD3" i="5"/>
  <c r="AD4" i="5"/>
  <c r="AD6" i="5"/>
  <c r="AD2" i="5"/>
  <c r="U4" i="5"/>
  <c r="U2" i="5"/>
  <c r="U5" i="5"/>
  <c r="U3" i="5"/>
  <c r="Y4" i="5"/>
  <c r="X4" i="5" s="1"/>
  <c r="Y2" i="5"/>
  <c r="X2" i="5" s="1"/>
  <c r="Y5" i="5"/>
  <c r="X5" i="5" s="1"/>
  <c r="Y3" i="5"/>
  <c r="X3" i="5" s="1"/>
  <c r="P3" i="5"/>
  <c r="O3" i="5" s="1"/>
  <c r="P4" i="5"/>
  <c r="O4" i="5" s="1"/>
  <c r="P5" i="5"/>
  <c r="O5" i="5" s="1"/>
  <c r="P2" i="5"/>
  <c r="O2" i="5" s="1"/>
  <c r="L3" i="5"/>
  <c r="L4" i="5"/>
  <c r="L5" i="5"/>
  <c r="L2" i="5"/>
  <c r="B2" i="5"/>
  <c r="G2" i="5"/>
  <c r="F2" i="5" s="1"/>
  <c r="G5" i="5"/>
  <c r="F5" i="5" s="1"/>
  <c r="G4" i="5"/>
  <c r="F4" i="5" s="1"/>
  <c r="G3" i="5"/>
  <c r="F3" i="5" s="1"/>
  <c r="C2" i="5"/>
  <c r="C5" i="5"/>
  <c r="C4" i="5"/>
  <c r="C3" i="5"/>
  <c r="AQ14" i="4"/>
  <c r="AP14" i="4"/>
  <c r="AO14" i="4"/>
  <c r="AN14" i="4"/>
  <c r="AT16" i="4"/>
  <c r="AU15" i="4"/>
  <c r="AT15" i="4"/>
  <c r="AU5" i="4"/>
  <c r="AU4" i="4"/>
  <c r="AU3" i="4" s="1"/>
  <c r="AU14" i="4" s="1"/>
  <c r="AT6" i="4"/>
  <c r="AT5" i="4"/>
  <c r="AT4" i="4"/>
  <c r="AQ3" i="4"/>
  <c r="AP3" i="4"/>
  <c r="AR3" i="4"/>
  <c r="AR14" i="4" s="1"/>
  <c r="AO3" i="4"/>
  <c r="AN3" i="4"/>
  <c r="AS3" i="4"/>
  <c r="AS14" i="4" s="1"/>
  <c r="AE3" i="4"/>
  <c r="AD3" i="4"/>
  <c r="AC3" i="4"/>
  <c r="AA4" i="4"/>
  <c r="AA13" i="4" s="1"/>
  <c r="Z3" i="4"/>
  <c r="Y3" i="4"/>
  <c r="Q4" i="4"/>
  <c r="G26" i="4"/>
  <c r="F26" i="4" s="1"/>
  <c r="T5" i="4" s="1"/>
  <c r="C26" i="4"/>
  <c r="G25" i="4"/>
  <c r="F25" i="4" s="1"/>
  <c r="R5" i="4" s="1"/>
  <c r="C25" i="4"/>
  <c r="G24" i="4"/>
  <c r="F24" i="4" s="1"/>
  <c r="Q5" i="4" s="1"/>
  <c r="C24" i="4"/>
  <c r="G23" i="4"/>
  <c r="B23" i="4" s="1"/>
  <c r="C23" i="4"/>
  <c r="G19" i="4"/>
  <c r="F19" i="4" s="1"/>
  <c r="T4" i="4" s="1"/>
  <c r="C19" i="4"/>
  <c r="B19" i="4"/>
  <c r="G18" i="4"/>
  <c r="F18" i="4" s="1"/>
  <c r="R4" i="4" s="1"/>
  <c r="C18" i="4"/>
  <c r="G17" i="4"/>
  <c r="F17" i="4" s="1"/>
  <c r="C17" i="4"/>
  <c r="G16" i="4"/>
  <c r="B16" i="4" s="1"/>
  <c r="F16" i="4"/>
  <c r="P4" i="4" s="1"/>
  <c r="C16" i="4"/>
  <c r="C9" i="4"/>
  <c r="G9" i="4"/>
  <c r="B9" i="4" s="1"/>
  <c r="C2" i="4"/>
  <c r="G2" i="4"/>
  <c r="B2" i="4" s="1"/>
  <c r="AD15" i="4" l="1"/>
  <c r="AD16" i="4"/>
  <c r="AD13" i="4"/>
  <c r="AD14" i="4"/>
  <c r="Z16" i="4"/>
  <c r="Z13" i="4"/>
  <c r="Z15" i="4"/>
  <c r="Z14" i="4"/>
  <c r="AC13" i="4"/>
  <c r="AC16" i="4"/>
  <c r="AC15" i="4"/>
  <c r="AC14" i="4"/>
  <c r="AE15" i="4"/>
  <c r="AE16" i="4"/>
  <c r="AE13" i="4"/>
  <c r="AE14" i="4"/>
  <c r="Y13" i="4"/>
  <c r="Y15" i="4"/>
  <c r="Y14" i="4"/>
  <c r="Y16" i="4"/>
  <c r="AT3" i="4"/>
  <c r="AT14" i="4" s="1"/>
  <c r="F9" i="4"/>
  <c r="P3" i="4" s="1"/>
  <c r="BZ2" i="5"/>
  <c r="BZ3" i="5"/>
  <c r="BV4" i="5"/>
  <c r="BD2" i="5"/>
  <c r="BD6" i="5"/>
  <c r="BD3" i="5"/>
  <c r="AU5" i="5"/>
  <c r="AU3" i="5"/>
  <c r="AU4" i="5"/>
  <c r="AU2" i="5"/>
  <c r="AL3" i="5"/>
  <c r="AL4" i="5"/>
  <c r="AL2" i="5"/>
  <c r="AC4" i="5"/>
  <c r="AC2" i="5"/>
  <c r="AC6" i="5"/>
  <c r="AC3" i="5"/>
  <c r="AC5" i="5"/>
  <c r="T3" i="5"/>
  <c r="T4" i="5"/>
  <c r="T5" i="5"/>
  <c r="T2" i="5"/>
  <c r="K2" i="5"/>
  <c r="K5" i="5"/>
  <c r="K4" i="5"/>
  <c r="K3" i="5"/>
  <c r="B3" i="5"/>
  <c r="B4" i="5"/>
  <c r="B5" i="5"/>
  <c r="AF3" i="4"/>
  <c r="B26" i="4"/>
  <c r="B25" i="4"/>
  <c r="B24" i="4"/>
  <c r="F23" i="4"/>
  <c r="P5" i="4" s="1"/>
  <c r="B17" i="4"/>
  <c r="B18" i="4"/>
  <c r="F2" i="4"/>
  <c r="P2" i="4" s="1"/>
  <c r="AF13" i="4" l="1"/>
  <c r="AF16" i="4"/>
  <c r="AF15" i="4"/>
  <c r="AF14" i="4"/>
  <c r="G10" i="4"/>
  <c r="B10" i="4" s="1"/>
  <c r="G11" i="4"/>
  <c r="B11" i="4" s="1"/>
  <c r="G12" i="4"/>
  <c r="B12" i="4" s="1"/>
  <c r="G4" i="4"/>
  <c r="B4" i="4" s="1"/>
  <c r="G5" i="4"/>
  <c r="B5" i="4" s="1"/>
  <c r="G3" i="4"/>
  <c r="B3" i="4" s="1"/>
  <c r="C10" i="4"/>
  <c r="C11" i="4"/>
  <c r="C12" i="4"/>
  <c r="C4" i="4"/>
  <c r="C5" i="4"/>
  <c r="C3" i="4"/>
  <c r="K20" i="3"/>
  <c r="K11" i="3"/>
  <c r="K7" i="3"/>
  <c r="K22" i="3"/>
  <c r="K21" i="3"/>
  <c r="K6" i="3"/>
  <c r="L16" i="3"/>
  <c r="L8" i="3"/>
  <c r="L26" i="3"/>
  <c r="L3" i="3"/>
  <c r="L24" i="3"/>
  <c r="L13" i="3"/>
  <c r="L20" i="3"/>
  <c r="L11" i="3"/>
  <c r="L9" i="3"/>
  <c r="L17" i="3"/>
  <c r="L7" i="3"/>
  <c r="L5" i="3"/>
  <c r="L23" i="3"/>
  <c r="L14" i="3"/>
  <c r="L22" i="3"/>
  <c r="L15" i="3"/>
  <c r="L2" i="3"/>
  <c r="L10" i="3"/>
  <c r="L19" i="3"/>
  <c r="L25" i="3"/>
  <c r="L18" i="3"/>
  <c r="L12" i="3"/>
  <c r="L21" i="3"/>
  <c r="L6" i="3"/>
  <c r="L4" i="3"/>
  <c r="P6" i="3"/>
  <c r="O6" i="3" s="1"/>
  <c r="P21" i="3"/>
  <c r="O21" i="3" s="1"/>
  <c r="P12" i="3"/>
  <c r="O12" i="3" s="1"/>
  <c r="P18" i="3"/>
  <c r="O18" i="3" s="1"/>
  <c r="P25" i="3"/>
  <c r="O25" i="3" s="1"/>
  <c r="P19" i="3"/>
  <c r="O19" i="3" s="1"/>
  <c r="P10" i="3"/>
  <c r="O10" i="3" s="1"/>
  <c r="P2" i="3"/>
  <c r="O2" i="3" s="1"/>
  <c r="P15" i="3"/>
  <c r="O15" i="3" s="1"/>
  <c r="P22" i="3"/>
  <c r="O22" i="3" s="1"/>
  <c r="P14" i="3"/>
  <c r="O14" i="3" s="1"/>
  <c r="P23" i="3"/>
  <c r="O23" i="3" s="1"/>
  <c r="P5" i="3"/>
  <c r="O5" i="3" s="1"/>
  <c r="P7" i="3"/>
  <c r="O7" i="3" s="1"/>
  <c r="P17" i="3"/>
  <c r="O17" i="3" s="1"/>
  <c r="P9" i="3"/>
  <c r="O9" i="3" s="1"/>
  <c r="P11" i="3"/>
  <c r="O11" i="3" s="1"/>
  <c r="P20" i="3"/>
  <c r="O20" i="3" s="1"/>
  <c r="P13" i="3"/>
  <c r="O13" i="3" s="1"/>
  <c r="P24" i="3"/>
  <c r="O24" i="3" s="1"/>
  <c r="P3" i="3"/>
  <c r="O3" i="3" s="1"/>
  <c r="P26" i="3"/>
  <c r="O26" i="3" s="1"/>
  <c r="P8" i="3"/>
  <c r="K8" i="3" s="1"/>
  <c r="O8" i="3"/>
  <c r="P16" i="3"/>
  <c r="O16" i="3" s="1"/>
  <c r="P4" i="3"/>
  <c r="O4" i="3" s="1"/>
  <c r="C28" i="3"/>
  <c r="B28" i="3"/>
  <c r="E12" i="3"/>
  <c r="D12" i="3" s="1"/>
  <c r="E20" i="3"/>
  <c r="D20" i="3" s="1"/>
  <c r="E13" i="3"/>
  <c r="D13" i="3" s="1"/>
  <c r="E22" i="3"/>
  <c r="D22" i="3" s="1"/>
  <c r="E14" i="3"/>
  <c r="D14" i="3" s="1"/>
  <c r="E11" i="3"/>
  <c r="D11" i="3" s="1"/>
  <c r="E16" i="3"/>
  <c r="D16" i="3" s="1"/>
  <c r="E26" i="3"/>
  <c r="D26" i="3" s="1"/>
  <c r="E18" i="3"/>
  <c r="D18" i="3" s="1"/>
  <c r="E17" i="3"/>
  <c r="D17" i="3" s="1"/>
  <c r="E21" i="3"/>
  <c r="D21" i="3" s="1"/>
  <c r="E23" i="3"/>
  <c r="D23" i="3" s="1"/>
  <c r="E5" i="3"/>
  <c r="D5" i="3" s="1"/>
  <c r="E25" i="3"/>
  <c r="D25" i="3" s="1"/>
  <c r="E10" i="3"/>
  <c r="D10" i="3" s="1"/>
  <c r="E4" i="3"/>
  <c r="D4" i="3" s="1"/>
  <c r="E7" i="3"/>
  <c r="D7" i="3" s="1"/>
  <c r="E19" i="3"/>
  <c r="D19" i="3" s="1"/>
  <c r="E24" i="3"/>
  <c r="D24" i="3" s="1"/>
  <c r="E15" i="3"/>
  <c r="D15" i="3" s="1"/>
  <c r="E8" i="3"/>
  <c r="D8" i="3" s="1"/>
  <c r="E9" i="3"/>
  <c r="D9" i="3" s="1"/>
  <c r="E3" i="3"/>
  <c r="D3" i="3" s="1"/>
  <c r="E2" i="3"/>
  <c r="D2" i="3" s="1"/>
  <c r="E6" i="3"/>
  <c r="D6" i="3" s="1"/>
  <c r="F2" i="2"/>
  <c r="D27" i="1"/>
  <c r="E27" i="1"/>
  <c r="C27" i="1"/>
  <c r="B27" i="1"/>
  <c r="D26" i="1"/>
  <c r="E26" i="1"/>
  <c r="B27" i="2"/>
  <c r="C27" i="2"/>
  <c r="F27" i="2"/>
  <c r="G27" i="2"/>
  <c r="E27" i="2"/>
  <c r="D27" i="2"/>
  <c r="F19" i="2"/>
  <c r="F15" i="2"/>
  <c r="B18" i="2"/>
  <c r="B6" i="2"/>
  <c r="B20" i="2"/>
  <c r="B21" i="2"/>
  <c r="B17" i="2"/>
  <c r="B12" i="2"/>
  <c r="B23" i="2"/>
  <c r="B14" i="2"/>
  <c r="B15" i="2"/>
  <c r="B5" i="2"/>
  <c r="B3" i="2"/>
  <c r="G24" i="2"/>
  <c r="F24" i="2" s="1"/>
  <c r="G10" i="2"/>
  <c r="F10" i="2" s="1"/>
  <c r="G9" i="2"/>
  <c r="F9" i="2" s="1"/>
  <c r="G26" i="2"/>
  <c r="F26" i="2" s="1"/>
  <c r="G4" i="2"/>
  <c r="F4" i="2" s="1"/>
  <c r="G11" i="2"/>
  <c r="F11" i="2" s="1"/>
  <c r="G18" i="2"/>
  <c r="F18" i="2" s="1"/>
  <c r="G6" i="2"/>
  <c r="F6" i="2" s="1"/>
  <c r="G20" i="2"/>
  <c r="F20" i="2" s="1"/>
  <c r="G21" i="2"/>
  <c r="F21" i="2" s="1"/>
  <c r="G17" i="2"/>
  <c r="F17" i="2" s="1"/>
  <c r="G12" i="2"/>
  <c r="F12" i="2" s="1"/>
  <c r="G23" i="2"/>
  <c r="F23" i="2" s="1"/>
  <c r="G14" i="2"/>
  <c r="F14" i="2" s="1"/>
  <c r="G13" i="2"/>
  <c r="B13" i="2" s="1"/>
  <c r="G8" i="2"/>
  <c r="B8" i="2" s="1"/>
  <c r="G22" i="2"/>
  <c r="B22" i="2" s="1"/>
  <c r="G2" i="2"/>
  <c r="B2" i="2" s="1"/>
  <c r="G7" i="2"/>
  <c r="B7" i="2" s="1"/>
  <c r="G25" i="2"/>
  <c r="F25" i="2" s="1"/>
  <c r="G16" i="2"/>
  <c r="F16" i="2" s="1"/>
  <c r="G19" i="2"/>
  <c r="B19" i="2" s="1"/>
  <c r="G15" i="2"/>
  <c r="G5" i="2"/>
  <c r="F5" i="2" s="1"/>
  <c r="G3" i="2"/>
  <c r="F3" i="2" s="1"/>
  <c r="C24" i="2"/>
  <c r="C10" i="2"/>
  <c r="C9" i="2"/>
  <c r="C26" i="2"/>
  <c r="C4" i="2"/>
  <c r="C11" i="2"/>
  <c r="C18" i="2"/>
  <c r="C6" i="2"/>
  <c r="C20" i="2"/>
  <c r="C21" i="2"/>
  <c r="C17" i="2"/>
  <c r="C12" i="2"/>
  <c r="C23" i="2"/>
  <c r="C14" i="2"/>
  <c r="C13" i="2"/>
  <c r="C8" i="2"/>
  <c r="C22" i="2"/>
  <c r="C2" i="2"/>
  <c r="C7" i="2"/>
  <c r="C25" i="2"/>
  <c r="C16" i="2"/>
  <c r="C19" i="2"/>
  <c r="C15" i="2"/>
  <c r="C5" i="2"/>
  <c r="C3" i="2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" i="1"/>
  <c r="O15" i="1"/>
  <c r="O19" i="1"/>
  <c r="O20" i="1"/>
  <c r="O21" i="1"/>
  <c r="O22" i="1"/>
  <c r="O23" i="1"/>
  <c r="O24" i="1"/>
  <c r="T6" i="1"/>
  <c r="S6" i="1" s="1"/>
  <c r="T25" i="1"/>
  <c r="S25" i="1" s="1"/>
  <c r="T2" i="1"/>
  <c r="S2" i="1" s="1"/>
  <c r="T19" i="1"/>
  <c r="S19" i="1" s="1"/>
  <c r="T18" i="1"/>
  <c r="S18" i="1" s="1"/>
  <c r="T14" i="1"/>
  <c r="S14" i="1" s="1"/>
  <c r="T20" i="1"/>
  <c r="S20" i="1" s="1"/>
  <c r="T21" i="1"/>
  <c r="S21" i="1" s="1"/>
  <c r="T22" i="1"/>
  <c r="S22" i="1" s="1"/>
  <c r="T9" i="1"/>
  <c r="O9" i="1" s="1"/>
  <c r="S9" i="1"/>
  <c r="T17" i="1"/>
  <c r="S17" i="1" s="1"/>
  <c r="T11" i="1"/>
  <c r="S11" i="1" s="1"/>
  <c r="T13" i="1"/>
  <c r="S13" i="1" s="1"/>
  <c r="T4" i="1"/>
  <c r="S4" i="1" s="1"/>
  <c r="T5" i="1"/>
  <c r="S5" i="1" s="1"/>
  <c r="T8" i="1"/>
  <c r="S8" i="1" s="1"/>
  <c r="T10" i="1"/>
  <c r="S10" i="1" s="1"/>
  <c r="T16" i="1"/>
  <c r="S16" i="1" s="1"/>
  <c r="T23" i="1"/>
  <c r="S23" i="1" s="1"/>
  <c r="T12" i="1"/>
  <c r="S12" i="1" s="1"/>
  <c r="T24" i="1"/>
  <c r="S24" i="1" s="1"/>
  <c r="T3" i="1"/>
  <c r="S3" i="1" s="1"/>
  <c r="T15" i="1"/>
  <c r="S15" i="1" s="1"/>
  <c r="T7" i="1"/>
  <c r="S7" i="1" s="1"/>
  <c r="D25" i="1"/>
  <c r="D16" i="1"/>
  <c r="D19" i="1"/>
  <c r="E13" i="1"/>
  <c r="D13" i="1" s="1"/>
  <c r="E20" i="1"/>
  <c r="D20" i="1" s="1"/>
  <c r="E11" i="1"/>
  <c r="D11" i="1" s="1"/>
  <c r="E21" i="1"/>
  <c r="D21" i="1" s="1"/>
  <c r="E12" i="1"/>
  <c r="D12" i="1" s="1"/>
  <c r="E10" i="1"/>
  <c r="D10" i="1" s="1"/>
  <c r="E14" i="1"/>
  <c r="D14" i="1" s="1"/>
  <c r="E25" i="1"/>
  <c r="E16" i="1"/>
  <c r="E17" i="1"/>
  <c r="D17" i="1" s="1"/>
  <c r="E19" i="1"/>
  <c r="E18" i="1"/>
  <c r="D18" i="1" s="1"/>
  <c r="E5" i="1"/>
  <c r="D5" i="1" s="1"/>
  <c r="E24" i="1"/>
  <c r="D24" i="1" s="1"/>
  <c r="E9" i="1"/>
  <c r="D9" i="1" s="1"/>
  <c r="E2" i="1"/>
  <c r="D2" i="1" s="1"/>
  <c r="E7" i="1"/>
  <c r="D7" i="1" s="1"/>
  <c r="E23" i="1"/>
  <c r="D23" i="1" s="1"/>
  <c r="E22" i="1"/>
  <c r="D22" i="1" s="1"/>
  <c r="E15" i="1"/>
  <c r="D15" i="1" s="1"/>
  <c r="E6" i="1"/>
  <c r="D6" i="1" s="1"/>
  <c r="E8" i="1"/>
  <c r="D8" i="1" s="1"/>
  <c r="E3" i="1"/>
  <c r="D3" i="1" s="1"/>
  <c r="E4" i="1"/>
  <c r="D4" i="1" s="1"/>
  <c r="F4" i="4" l="1"/>
  <c r="R2" i="4" s="1"/>
  <c r="F5" i="4"/>
  <c r="T2" i="4" s="1"/>
  <c r="F3" i="4"/>
  <c r="Q2" i="4" s="1"/>
  <c r="F11" i="4"/>
  <c r="R3" i="4" s="1"/>
  <c r="F12" i="4"/>
  <c r="T3" i="4" s="1"/>
  <c r="F10" i="4"/>
  <c r="Q3" i="4" s="1"/>
  <c r="K15" i="3"/>
  <c r="K14" i="3"/>
  <c r="K5" i="3"/>
  <c r="K17" i="3"/>
  <c r="K4" i="3"/>
  <c r="K9" i="3"/>
  <c r="K12" i="3"/>
  <c r="K13" i="3"/>
  <c r="K18" i="3"/>
  <c r="K24" i="3"/>
  <c r="K25" i="3"/>
  <c r="K3" i="3"/>
  <c r="K19" i="3"/>
  <c r="K26" i="3"/>
  <c r="K10" i="3"/>
  <c r="K23" i="3"/>
  <c r="K2" i="3"/>
  <c r="K16" i="3"/>
  <c r="E28" i="3"/>
  <c r="D28" i="3" s="1"/>
  <c r="F8" i="2"/>
  <c r="F13" i="2"/>
  <c r="F7" i="2"/>
  <c r="F22" i="2"/>
  <c r="B11" i="2"/>
  <c r="B16" i="2"/>
  <c r="B4" i="2"/>
  <c r="B25" i="2"/>
  <c r="B26" i="2"/>
  <c r="B9" i="2"/>
  <c r="B10" i="2"/>
  <c r="B24" i="2"/>
  <c r="O18" i="1"/>
  <c r="O17" i="1"/>
  <c r="O16" i="1"/>
  <c r="O13" i="1"/>
  <c r="O12" i="1"/>
  <c r="O11" i="1"/>
  <c r="O10" i="1"/>
  <c r="O14" i="1"/>
  <c r="O25" i="1"/>
  <c r="O8" i="1"/>
  <c r="O7" i="1"/>
  <c r="O6" i="1"/>
  <c r="O5" i="1"/>
  <c r="O4" i="1"/>
  <c r="O3" i="1"/>
  <c r="O2" i="1"/>
</calcChain>
</file>

<file path=xl/sharedStrings.xml><?xml version="1.0" encoding="utf-8"?>
<sst xmlns="http://schemas.openxmlformats.org/spreadsheetml/2006/main" count="749" uniqueCount="169">
  <si>
    <t>Sonstige Angestellte (Fokus Kund:innenkontakt)</t>
  </si>
  <si>
    <t>männlich*</t>
  </si>
  <si>
    <t>weiblich*</t>
  </si>
  <si>
    <t>Sonstige Angestellte (wenig Kund:innenkontakt)</t>
  </si>
  <si>
    <t>Arbeit mit Tieren</t>
  </si>
  <si>
    <t>Geistes- und Gesellschaftswissenschaften</t>
  </si>
  <si>
    <t>Handwerk</t>
  </si>
  <si>
    <t>Haushaltstätigkeiten</t>
  </si>
  <si>
    <t>Journalismus</t>
  </si>
  <si>
    <t>Kreatives</t>
  </si>
  <si>
    <t>Lehramt</t>
  </si>
  <si>
    <t>Medizin</t>
  </si>
  <si>
    <t>MINT</t>
  </si>
  <si>
    <t>Outdoor-Betätigungen</t>
  </si>
  <si>
    <t>Politik</t>
  </si>
  <si>
    <t>Polizei</t>
  </si>
  <si>
    <t>Professor:in</t>
  </si>
  <si>
    <t>Profisport</t>
  </si>
  <si>
    <t>Showbusiness</t>
  </si>
  <si>
    <t>Sicherheit</t>
  </si>
  <si>
    <t>Soziales</t>
  </si>
  <si>
    <t>Spiritualität</t>
  </si>
  <si>
    <t>Transportwesen</t>
  </si>
  <si>
    <t>Unternehmer:innen in kleinerem Umfang und andere kaufmännische Tätigkeiten</t>
  </si>
  <si>
    <t>Wirtschaft und Recht</t>
  </si>
  <si>
    <t>Kriminelle ohne Berufsbezeichnung</t>
  </si>
  <si>
    <t>Summe</t>
  </si>
  <si>
    <t>Frauen*anteil</t>
  </si>
  <si>
    <t>Männer*anteil</t>
  </si>
  <si>
    <t>männlich* natürlich</t>
  </si>
  <si>
    <t>Ohne Berufsnennung</t>
  </si>
  <si>
    <t>insgesamt</t>
  </si>
  <si>
    <r>
      <rPr>
        <b/>
        <sz val="11"/>
        <color theme="1"/>
        <rFont val="Calibri"/>
        <family val="2"/>
      </rPr>
      <t>↑</t>
    </r>
    <r>
      <rPr>
        <b/>
        <sz val="11"/>
        <color theme="1"/>
        <rFont val="Calibri"/>
        <family val="2"/>
        <scheme val="minor"/>
      </rPr>
      <t>Handwerk</t>
    </r>
  </si>
  <si>
    <t>↑Transportwesen</t>
  </si>
  <si>
    <t>↑Sonstige Angestellte (wenig Kund:innenkontakt)</t>
  </si>
  <si>
    <r>
      <rPr>
        <b/>
        <sz val="11"/>
        <color theme="1"/>
        <rFont val="Calibri"/>
        <family val="2"/>
      </rPr>
      <t>↓</t>
    </r>
    <r>
      <rPr>
        <b/>
        <sz val="11"/>
        <color theme="1"/>
        <rFont val="Calibri"/>
        <family val="2"/>
        <scheme val="minor"/>
      </rPr>
      <t>Polizei</t>
    </r>
  </si>
  <si>
    <t>↓Sicherheit</t>
  </si>
  <si>
    <t>↓MINT</t>
  </si>
  <si>
    <t>↑Medizin</t>
  </si>
  <si>
    <t>↑Wirtschaft und Recht</t>
  </si>
  <si>
    <t>↑Kreatives</t>
  </si>
  <si>
    <t>↓Outdoor-Betätigungen</t>
  </si>
  <si>
    <t>↑Unternehmer:innen in kleinerem Umfang und andere kaufmännische Tätigkeiten</t>
  </si>
  <si>
    <t>↓Kriminelle ohne Berufsbezeichnung</t>
  </si>
  <si>
    <t>↓Professor:in</t>
  </si>
  <si>
    <t>↑Profisport</t>
  </si>
  <si>
    <t>↓Politik</t>
  </si>
  <si>
    <t>↑Journalismus</t>
  </si>
  <si>
    <t>↓Arbeit mit Tieren</t>
  </si>
  <si>
    <t>↑Geistes- und Gesellschaftswissenschaften</t>
  </si>
  <si>
    <t>↓Spiritualität</t>
  </si>
  <si>
    <t>→Showbusiness</t>
  </si>
  <si>
    <t>↓Lehramt</t>
  </si>
  <si>
    <t>→Haushaltstätigkeiten</t>
  </si>
  <si>
    <t>→Sonstige Angestellte (Fokus Kund:innenkontakt)</t>
  </si>
  <si>
    <t>→Soziales</t>
  </si>
  <si>
    <t>Frauen*anteil gesunken</t>
  </si>
  <si>
    <t>Frauen*anteil gestiegen</t>
  </si>
  <si>
    <t>Frauen*anteil konstant</t>
  </si>
  <si>
    <r>
      <t>52% (</t>
    </r>
    <r>
      <rPr>
        <sz val="11"/>
        <color theme="1"/>
        <rFont val="Calibri"/>
        <family val="2"/>
      </rPr>
      <t>+)</t>
    </r>
  </si>
  <si>
    <t>46% (+)</t>
  </si>
  <si>
    <t>38% (+)</t>
  </si>
  <si>
    <t>35% (+)</t>
  </si>
  <si>
    <t>30% (+)</t>
  </si>
  <si>
    <t>29% (+)</t>
  </si>
  <si>
    <t>26% (+)</t>
  </si>
  <si>
    <t>21% (+)</t>
  </si>
  <si>
    <t>20% (+)</t>
  </si>
  <si>
    <t>21% (=)</t>
  </si>
  <si>
    <t>19% (=)</t>
  </si>
  <si>
    <t>18% (+)</t>
  </si>
  <si>
    <t>14% (+)</t>
  </si>
  <si>
    <t>14% (-)</t>
  </si>
  <si>
    <t>10% (+)</t>
  </si>
  <si>
    <t>9% (+)</t>
  </si>
  <si>
    <t>8% (+)</t>
  </si>
  <si>
    <t>8% (-)</t>
  </si>
  <si>
    <t>7% (=)</t>
  </si>
  <si>
    <t>6% (=)</t>
  </si>
  <si>
    <t>60% (-)</t>
  </si>
  <si>
    <t>68% (-)</t>
  </si>
  <si>
    <t>Doktortitel</t>
  </si>
  <si>
    <t>ab 2009</t>
  </si>
  <si>
    <t>Führungsposition</t>
  </si>
  <si>
    <t>bis 1992</t>
  </si>
  <si>
    <t>1994-2008</t>
  </si>
  <si>
    <t>kriminell insgesamt</t>
  </si>
  <si>
    <t>kriminell (ohne Berufsbezeichnung)</t>
  </si>
  <si>
    <t>Frauenanteile</t>
  </si>
  <si>
    <t>kriminell (insg.)</t>
  </si>
  <si>
    <t>Kriminalität</t>
  </si>
  <si>
    <t>kriminell</t>
  </si>
  <si>
    <t>unsauber/kleinkriminell</t>
  </si>
  <si>
    <t>moralische Grauzone</t>
  </si>
  <si>
    <t>geläutert/reuig/äußere Umstände</t>
  </si>
  <si>
    <t>ohne Berufsbezeichnung</t>
  </si>
  <si>
    <t>mit familiärer Zuordnung</t>
  </si>
  <si>
    <t>ohne familiäre Zuordnung</t>
  </si>
  <si>
    <t>Obdachlose o. Ä.</t>
  </si>
  <si>
    <t>Einzelhandel</t>
  </si>
  <si>
    <t>Gastronomie, Hotellerie, Tourismus</t>
  </si>
  <si>
    <t>Sekretariat/Telefonverbindung</t>
  </si>
  <si>
    <t>Sonstige</t>
  </si>
  <si>
    <t>Tierärzt:in</t>
  </si>
  <si>
    <t>Tierpflege/-betreuung</t>
  </si>
  <si>
    <t>Tiertraining und -sport</t>
  </si>
  <si>
    <t>Kochen (auch Gastronomie)</t>
  </si>
  <si>
    <t>Reinigen</t>
  </si>
  <si>
    <t>Bedienen</t>
  </si>
  <si>
    <t>Schreibend/investigativ/ohne nähere Angabe</t>
  </si>
  <si>
    <t>Im Fernsehen</t>
  </si>
  <si>
    <t>Fotografie</t>
  </si>
  <si>
    <t>Sonstiges (PR, Redaktion)</t>
  </si>
  <si>
    <t>Ärzt:innen</t>
  </si>
  <si>
    <t>Therapeut:innen</t>
  </si>
  <si>
    <t>Aktive:r Sportler:in</t>
  </si>
  <si>
    <t>Trainer:in</t>
  </si>
  <si>
    <t>Angrenzende Berufe</t>
  </si>
  <si>
    <t>Taucher:in</t>
  </si>
  <si>
    <t>Musik (auch E-Musik)</t>
  </si>
  <si>
    <t>Management</t>
  </si>
  <si>
    <t>Film/TV/Theater</t>
  </si>
  <si>
    <t>Zirkus, Jahrmarkt etc.</t>
  </si>
  <si>
    <t>Model &amp; Tanz</t>
  </si>
  <si>
    <t>Pflege</t>
  </si>
  <si>
    <t>Pädagogik/Soziale Arbeit</t>
  </si>
  <si>
    <t>Unternehmer:innen/Geschäftsführer:innen in größerem Umfang</t>
  </si>
  <si>
    <t>Weitere wirtschaftsbezogene Berufe</t>
  </si>
  <si>
    <t>Juristische Berufe</t>
  </si>
  <si>
    <t>Im Radio/Fernsehen</t>
  </si>
  <si>
    <t>Ohne Beruf in Prozent</t>
  </si>
  <si>
    <t>Berufstätige</t>
  </si>
  <si>
    <t>ab Folge 128</t>
  </si>
  <si>
    <t>bis Folge 127</t>
  </si>
  <si>
    <t>erste Vertreterin (Rechtsanwältin) in Folge 64, erste Unternehmerin Folge 134</t>
  </si>
  <si>
    <t>Kaufmännische Berufe mit mittlerer Verantwortung</t>
  </si>
  <si>
    <t>Sonstiges</t>
  </si>
  <si>
    <t>Produktion</t>
  </si>
  <si>
    <t>Dienstleistungen</t>
  </si>
  <si>
    <t>Gastronomie, Hotellerie und Tourismus</t>
  </si>
  <si>
    <t>Kapitän:in</t>
  </si>
  <si>
    <t>Pilot:in</t>
  </si>
  <si>
    <t>Gütertransport</t>
  </si>
  <si>
    <t>Personentransport</t>
  </si>
  <si>
    <t>Okkultismus</t>
  </si>
  <si>
    <t>Religion</t>
  </si>
  <si>
    <t>erster Eintrag Folge 68, erste Bodyguard Folge 152</t>
  </si>
  <si>
    <t>Ermittlung</t>
  </si>
  <si>
    <t>Militär</t>
  </si>
  <si>
    <t>Sicherheitsdienste und Bewachung</t>
  </si>
  <si>
    <t>erster Eintrag Folge 154</t>
  </si>
  <si>
    <t>erste Polizistin in Folge 64, bis dahin 50 Polizisten</t>
  </si>
  <si>
    <t>Politiknahe Tätigkeiten</t>
  </si>
  <si>
    <t>Politisches Amt (gewählt)</t>
  </si>
  <si>
    <t>erster Eintrag Folge 85</t>
  </si>
  <si>
    <t>Entwicklung/Ingenieurwesen/IT</t>
  </si>
  <si>
    <t>Wissenschaft/Forschung</t>
  </si>
  <si>
    <t>erster Eintrag Folge 70</t>
  </si>
  <si>
    <t>Design</t>
  </si>
  <si>
    <t>Kunst (Malerei, Zeichnung, Bildhauerei)</t>
  </si>
  <si>
    <t>Literatur</t>
  </si>
  <si>
    <t>Im Radio</t>
  </si>
  <si>
    <t>Handwerk (primär grobmotorisch)</t>
  </si>
  <si>
    <t>Handwerk (primär feinmotorisch)</t>
  </si>
  <si>
    <t>Handwerk (gemischtmotorisch)</t>
  </si>
  <si>
    <t xml:space="preserve">Sonstige </t>
  </si>
  <si>
    <t>Handel</t>
  </si>
  <si>
    <t>Verwaltung</t>
  </si>
  <si>
    <t>"Landstreicher:in" o. Ä.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</si>
</sst>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FF9999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/>
    <xf numFmtId="0" fontId="3" fillId="2" borderId="0" xfId="0" applyFont="1" applyFill="1"/>
    <xf numFmtId="0" fontId="3" fillId="3" borderId="0" xfId="0" applyFont="1" applyFill="1"/>
    <xf numFmtId="9" fontId="0" fillId="0" borderId="0" xfId="1" applyFont="1"/>
    <xf numFmtId="1" fontId="0" fillId="0" borderId="0" xfId="1" applyNumberFormat="1" applyFont="1"/>
    <xf numFmtId="0" fontId="0" fillId="2" borderId="0" xfId="0" applyFill="1"/>
    <xf numFmtId="0" fontId="0" fillId="3" borderId="0" xfId="0" applyFill="1"/>
    <xf numFmtId="9" fontId="2" fillId="0" borderId="0" xfId="1" applyFont="1"/>
    <xf numFmtId="9" fontId="0" fillId="0" borderId="0" xfId="0" applyNumberFormat="1"/>
    <xf numFmtId="9" fontId="0" fillId="2" borderId="0" xfId="1" applyFont="1" applyFill="1"/>
    <xf numFmtId="9" fontId="0" fillId="3" borderId="0" xfId="1" applyFont="1" applyFill="1"/>
    <xf numFmtId="9" fontId="3" fillId="2" borderId="0" xfId="1" applyFont="1" applyFill="1"/>
    <xf numFmtId="9" fontId="3" fillId="3" borderId="0" xfId="1" applyFont="1" applyFill="1"/>
    <xf numFmtId="0" fontId="0" fillId="0" borderId="0" xfId="0" applyFont="1"/>
    <xf numFmtId="0" fontId="0" fillId="2" borderId="0" xfId="0" applyFont="1" applyFill="1"/>
    <xf numFmtId="0" fontId="0" fillId="3" borderId="0" xfId="0" applyFont="1" applyFill="1"/>
    <xf numFmtId="0" fontId="6" fillId="0" borderId="0" xfId="0" applyFont="1"/>
    <xf numFmtId="0" fontId="0" fillId="0" borderId="0" xfId="0" applyAlignment="1">
      <alignment horizontal="center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colors>
    <mruColors>
      <color rgb="FF000000"/>
      <color rgb="FF58EEBC"/>
      <color rgb="FF15CD9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7.xml"/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8.xml"/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9.xml"/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0.xml"/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1.xml"/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2.xml"/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Berufsgruppen bei den ??? nach Häufigkeit (bis 2008)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B07-4B68-8007-6A2A9624C41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1B07-4B68-8007-6A2A9624C41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1B07-4B68-8007-6A2A9624C41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1B07-4B68-8007-6A2A9624C416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1B07-4B68-8007-6A2A9624C416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1B07-4B68-8007-6A2A9624C416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1B07-4B68-8007-6A2A9624C416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1B07-4B68-8007-6A2A9624C416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1B07-4B68-8007-6A2A9624C416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1B07-4B68-8007-6A2A9624C416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1B07-4B68-8007-6A2A9624C416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1B07-4B68-8007-6A2A9624C416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9-1B07-4B68-8007-6A2A9624C416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B-1B07-4B68-8007-6A2A9624C416}"/>
              </c:ext>
            </c:extLst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D-1B07-4B68-8007-6A2A9624C416}"/>
              </c:ext>
            </c:extLst>
          </c:dPt>
          <c:dPt>
            <c:idx val="1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F-1B07-4B68-8007-6A2A9624C416}"/>
              </c:ext>
            </c:extLst>
          </c:dPt>
          <c:dPt>
            <c:idx val="1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1-1B07-4B68-8007-6A2A9624C416}"/>
              </c:ext>
            </c:extLst>
          </c:dPt>
          <c:dPt>
            <c:idx val="1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3-1B07-4B68-8007-6A2A9624C416}"/>
              </c:ext>
            </c:extLst>
          </c:dPt>
          <c:dPt>
            <c:idx val="18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5-1B07-4B68-8007-6A2A9624C416}"/>
              </c:ext>
            </c:extLst>
          </c:dPt>
          <c:dPt>
            <c:idx val="19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7-1B07-4B68-8007-6A2A9624C416}"/>
              </c:ext>
            </c:extLst>
          </c:dPt>
          <c:dPt>
            <c:idx val="20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9-1B07-4B68-8007-6A2A9624C416}"/>
              </c:ext>
            </c:extLst>
          </c:dPt>
          <c:dPt>
            <c:idx val="21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B-1B07-4B68-8007-6A2A9624C416}"/>
              </c:ext>
            </c:extLst>
          </c:dPt>
          <c:dPt>
            <c:idx val="22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D-1B07-4B68-8007-6A2A9624C416}"/>
              </c:ext>
            </c:extLst>
          </c:dPt>
          <c:dPt>
            <c:idx val="23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F-1B07-4B68-8007-6A2A9624C416}"/>
              </c:ext>
            </c:extLst>
          </c:dPt>
          <c:cat>
            <c:strRef>
              <c:f>'Berufe bis 2008'!$A$2:$A$25</c:f>
              <c:strCache>
                <c:ptCount val="24"/>
                <c:pt idx="0">
                  <c:v>Showbusiness</c:v>
                </c:pt>
                <c:pt idx="1">
                  <c:v>Kriminelle ohne Berufsbezeichnung</c:v>
                </c:pt>
                <c:pt idx="2">
                  <c:v>Sonstige Angestellte (Fokus Kund:innenkontakt)</c:v>
                </c:pt>
                <c:pt idx="3">
                  <c:v>Polizei</c:v>
                </c:pt>
                <c:pt idx="4">
                  <c:v>Unternehmer:innen in kleinerem Umfang und andere kaufmännische Tätigkeiten</c:v>
                </c:pt>
                <c:pt idx="5">
                  <c:v>Sicherheit</c:v>
                </c:pt>
                <c:pt idx="6">
                  <c:v>Wirtschaft und Recht</c:v>
                </c:pt>
                <c:pt idx="7">
                  <c:v>Profisport</c:v>
                </c:pt>
                <c:pt idx="8">
                  <c:v>Journalismus</c:v>
                </c:pt>
                <c:pt idx="9">
                  <c:v>Geistes- und Gesellschaftswissenschaften</c:v>
                </c:pt>
                <c:pt idx="10">
                  <c:v>Haushaltstätigkeiten</c:v>
                </c:pt>
                <c:pt idx="11">
                  <c:v>Sonstige Angestellte (wenig Kund:innenkontakt)</c:v>
                </c:pt>
                <c:pt idx="12">
                  <c:v>Kreatives</c:v>
                </c:pt>
                <c:pt idx="13">
                  <c:v>Transportwesen</c:v>
                </c:pt>
                <c:pt idx="14">
                  <c:v>Medizin</c:v>
                </c:pt>
                <c:pt idx="15">
                  <c:v>MINT</c:v>
                </c:pt>
                <c:pt idx="16">
                  <c:v>Politik</c:v>
                </c:pt>
                <c:pt idx="17">
                  <c:v>Outdoor-Betätigungen</c:v>
                </c:pt>
                <c:pt idx="18">
                  <c:v>Arbeit mit Tieren</c:v>
                </c:pt>
                <c:pt idx="19">
                  <c:v>Handwerk</c:v>
                </c:pt>
                <c:pt idx="20">
                  <c:v>Spiritualität</c:v>
                </c:pt>
                <c:pt idx="21">
                  <c:v>Soziales</c:v>
                </c:pt>
                <c:pt idx="22">
                  <c:v>Professor:in</c:v>
                </c:pt>
                <c:pt idx="23">
                  <c:v>Lehramt</c:v>
                </c:pt>
              </c:strCache>
            </c:strRef>
          </c:cat>
          <c:val>
            <c:numRef>
              <c:f>'Berufe bis 2008'!$E$2:$E$25</c:f>
              <c:numCache>
                <c:formatCode>General</c:formatCode>
                <c:ptCount val="24"/>
                <c:pt idx="0">
                  <c:v>151</c:v>
                </c:pt>
                <c:pt idx="1">
                  <c:v>147</c:v>
                </c:pt>
                <c:pt idx="2">
                  <c:v>94</c:v>
                </c:pt>
                <c:pt idx="3">
                  <c:v>92</c:v>
                </c:pt>
                <c:pt idx="4">
                  <c:v>67</c:v>
                </c:pt>
                <c:pt idx="5">
                  <c:v>63</c:v>
                </c:pt>
                <c:pt idx="6">
                  <c:v>63</c:v>
                </c:pt>
                <c:pt idx="7">
                  <c:v>61</c:v>
                </c:pt>
                <c:pt idx="8">
                  <c:v>54</c:v>
                </c:pt>
                <c:pt idx="9">
                  <c:v>39</c:v>
                </c:pt>
                <c:pt idx="10">
                  <c:v>35</c:v>
                </c:pt>
                <c:pt idx="11">
                  <c:v>34</c:v>
                </c:pt>
                <c:pt idx="12">
                  <c:v>33</c:v>
                </c:pt>
                <c:pt idx="13">
                  <c:v>29</c:v>
                </c:pt>
                <c:pt idx="14">
                  <c:v>27</c:v>
                </c:pt>
                <c:pt idx="15">
                  <c:v>23</c:v>
                </c:pt>
                <c:pt idx="16">
                  <c:v>20</c:v>
                </c:pt>
                <c:pt idx="17">
                  <c:v>18</c:v>
                </c:pt>
                <c:pt idx="18">
                  <c:v>17</c:v>
                </c:pt>
                <c:pt idx="19">
                  <c:v>17</c:v>
                </c:pt>
                <c:pt idx="20">
                  <c:v>17</c:v>
                </c:pt>
                <c:pt idx="21">
                  <c:v>15</c:v>
                </c:pt>
                <c:pt idx="22">
                  <c:v>14</c:v>
                </c:pt>
                <c:pt idx="23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A3-48F8-BCB9-83C581D66A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kriminell (ohne Berufsbezeichnung) bei den ???</a:t>
            </a:r>
          </a:p>
        </c:rich>
      </c:tx>
      <c:layout>
        <c:manualLayout>
          <c:xMode val="edge"/>
          <c:yMode val="edge"/>
          <c:x val="0.40313888888888882"/>
          <c:y val="5.38720538720538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bar"/>
        <c:grouping val="clustered"/>
        <c:varyColors val="0"/>
        <c:ser>
          <c:idx val="3"/>
          <c:order val="1"/>
          <c:tx>
            <c:strRef>
              <c:f>'ausgewählte Aspekte diachron'!$C$22</c:f>
              <c:strCache>
                <c:ptCount val="1"/>
                <c:pt idx="0">
                  <c:v>männlich*</c:v>
                </c:pt>
              </c:strCache>
            </c:strRef>
          </c:tx>
          <c:spPr>
            <a:solidFill>
              <a:srgbClr val="15CD90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77395A2D-2BC3-42A2-B13E-A3B78C2F0803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B083-4D88-A8E3-EEF9591BF25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7B68151-EF7C-405E-B8EB-FBB9A164DF8F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B083-4D88-A8E3-EEF9591BF257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2B35E775-25CB-4527-953F-EAF826FA9FC1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B083-4D88-A8E3-EEF9591BF257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AB8886EB-BC88-4DE4-BF1F-D2D7E1D71AC0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B083-4D88-A8E3-EEF9591BF25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'ausgewählte Aspekte diachron'!$A$23:$A$26</c:f>
              <c:strCache>
                <c:ptCount val="4"/>
                <c:pt idx="0">
                  <c:v>bis 1992</c:v>
                </c:pt>
                <c:pt idx="1">
                  <c:v>1994-2008</c:v>
                </c:pt>
                <c:pt idx="2">
                  <c:v>ab 2009</c:v>
                </c:pt>
                <c:pt idx="3">
                  <c:v>insgesamt</c:v>
                </c:pt>
              </c:strCache>
            </c:strRef>
          </c:cat>
          <c:val>
            <c:numRef>
              <c:f>'ausgewählte Aspekte diachron'!$C$23:$C$26</c:f>
              <c:numCache>
                <c:formatCode>General</c:formatCode>
                <c:ptCount val="4"/>
                <c:pt idx="0">
                  <c:v>-69</c:v>
                </c:pt>
                <c:pt idx="1">
                  <c:v>-64</c:v>
                </c:pt>
                <c:pt idx="2">
                  <c:v>-109</c:v>
                </c:pt>
                <c:pt idx="3">
                  <c:v>-242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'ausgewählte Aspekte diachron'!$B$23:$B$26</c15:f>
                <c15:dlblRangeCache>
                  <c:ptCount val="4"/>
                  <c:pt idx="0">
                    <c:v>93%</c:v>
                  </c:pt>
                  <c:pt idx="1">
                    <c:v>88%</c:v>
                  </c:pt>
                  <c:pt idx="2">
                    <c:v>80%</c:v>
                  </c:pt>
                  <c:pt idx="3">
                    <c:v>86%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3-B083-4D88-A8E3-EEF9591BF257}"/>
            </c:ext>
          </c:extLst>
        </c:ser>
        <c:ser>
          <c:idx val="5"/>
          <c:order val="3"/>
          <c:tx>
            <c:strRef>
              <c:f>'ausgewählte Aspekte diachron'!$E$22</c:f>
              <c:strCache>
                <c:ptCount val="1"/>
                <c:pt idx="0">
                  <c:v>weiblich*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6F187C1A-DC70-4B45-AFAE-2B2644ACF893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60FD-4C2D-941B-0A166D815D09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3F154CB1-CA6E-4406-A885-182AE89D70A3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60FD-4C2D-941B-0A166D815D09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BAB53281-05EC-4DEE-A834-751059B00AB9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60FD-4C2D-941B-0A166D815D09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C4EAB02A-46CF-46C7-99CB-97CD465C5C82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60FD-4C2D-941B-0A166D815D0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'ausgewählte Aspekte diachron'!$A$23:$A$26</c:f>
              <c:strCache>
                <c:ptCount val="4"/>
                <c:pt idx="0">
                  <c:v>bis 1992</c:v>
                </c:pt>
                <c:pt idx="1">
                  <c:v>1994-2008</c:v>
                </c:pt>
                <c:pt idx="2">
                  <c:v>ab 2009</c:v>
                </c:pt>
                <c:pt idx="3">
                  <c:v>insgesamt</c:v>
                </c:pt>
              </c:strCache>
            </c:strRef>
          </c:cat>
          <c:val>
            <c:numRef>
              <c:f>'ausgewählte Aspekte diachron'!$E$23:$E$26</c:f>
              <c:numCache>
                <c:formatCode>General</c:formatCode>
                <c:ptCount val="4"/>
                <c:pt idx="0">
                  <c:v>5</c:v>
                </c:pt>
                <c:pt idx="1">
                  <c:v>9</c:v>
                </c:pt>
                <c:pt idx="2">
                  <c:v>27</c:v>
                </c:pt>
                <c:pt idx="3">
                  <c:v>41</c:v>
                </c:pt>
              </c:numCache>
            </c:numRef>
          </c:val>
          <c:extLst xmlns:c15="http://schemas.microsoft.com/office/drawing/2012/chart">
            <c:ext xmlns:c15="http://schemas.microsoft.com/office/drawing/2012/chart" uri="{02D57815-91ED-43cb-92C2-25804820EDAC}">
              <c15:datalabelsRange>
                <c15:f>'ausgewählte Aspekte diachron'!$F$23:$F$26</c15:f>
                <c15:dlblRangeCache>
                  <c:ptCount val="4"/>
                  <c:pt idx="0">
                    <c:v>7%</c:v>
                  </c:pt>
                  <c:pt idx="1">
                    <c:v>12%</c:v>
                  </c:pt>
                  <c:pt idx="2">
                    <c:v>20%</c:v>
                  </c:pt>
                  <c:pt idx="3">
                    <c:v>14%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5-B083-4D88-A8E3-EEF9591BF2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100"/>
        <c:axId val="1006897184"/>
        <c:axId val="1732876544"/>
        <c:extLst>
          <c:ext xmlns:c15="http://schemas.microsoft.com/office/drawing/2012/chart" uri="{02D57815-91ED-43cb-92C2-25804820EDAC}">
            <c15:filteredBarSeries>
              <c15:ser>
                <c:idx val="1"/>
                <c:order val="0"/>
                <c:tx>
                  <c:strRef>
                    <c:extLst>
                      <c:ext uri="{02D57815-91ED-43cb-92C2-25804820EDAC}">
                        <c15:formulaRef>
                          <c15:sqref>'ausgewählte Aspekte diachron'!$B$22</c15:sqref>
                        </c15:formulaRef>
                      </c:ext>
                    </c:extLst>
                    <c:strCache>
                      <c:ptCount val="1"/>
                      <c:pt idx="0">
                        <c:v>Männer*anteil</c:v>
                      </c:pt>
                    </c:strCache>
                  </c:strRef>
                </c:tx>
                <c:spPr>
                  <a:solidFill>
                    <a:srgbClr val="15CD90"/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tx>
                      <c:rich>
                        <a:bodyPr/>
                        <a:lstStyle/>
                        <a:p>
                          <a:r>
                            <a:rPr lang="de-DE"/>
                            <a:t>Text hinzufügen</a:t>
                          </a:r>
                        </a:p>
                      </c:rich>
                    </c:tx>
                    <c:dLblPos val="outEnd"/>
                    <c:showLegendKey val="0"/>
                    <c:showVal val="0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6-B083-4D88-A8E3-EEF9591BF257}"/>
                      </c:ext>
                    </c:extLst>
                  </c:dLbl>
                  <c:dLbl>
                    <c:idx val="1"/>
                    <c:tx>
                      <c:rich>
                        <a:bodyPr/>
                        <a:lstStyle/>
                        <a:p>
                          <a:r>
                            <a:rPr lang="en-US"/>
                            <a:t>Text hinzufügen</a:t>
                          </a:r>
                        </a:p>
                      </c:rich>
                    </c:tx>
                    <c:showLegendKey val="0"/>
                    <c:showVal val="0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7-B083-4D88-A8E3-EEF9591BF257}"/>
                      </c:ext>
                    </c:extLst>
                  </c:dLbl>
                  <c:dLbl>
                    <c:idx val="2"/>
                    <c:tx>
                      <c:rich>
                        <a:bodyPr/>
                        <a:lstStyle/>
                        <a:p>
                          <a:fld id="{084A0AB3-53CB-4291-873C-152D0F059C35}" type="CELLRANGE">
                            <a:rPr lang="de-DE"/>
                            <a:pPr/>
                            <a:t>[ZELLBEREICH]</a:t>
                          </a:fld>
                          <a:endParaRPr lang="de-DE"/>
                        </a:p>
                      </c:rich>
                    </c:tx>
                    <c:dLblPos val="outEnd"/>
                    <c:showLegendKey val="0"/>
                    <c:showVal val="0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xForSave val="1"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008-B083-4D88-A8E3-EEF9591BF257}"/>
                      </c:ext>
                    </c:extLst>
                  </c:dLbl>
                  <c:dLbl>
                    <c:idx val="3"/>
                    <c:tx>
                      <c:rich>
                        <a:bodyPr/>
                        <a:lstStyle/>
                        <a:p>
                          <a:fld id="{46B79DD6-5323-4D38-9822-652555189744}" type="CELLRANGE">
                            <a:rPr lang="de-DE"/>
                            <a:pPr/>
                            <a:t>[ZELLBEREICH]</a:t>
                          </a:fld>
                          <a:endParaRPr lang="de-DE"/>
                        </a:p>
                      </c:rich>
                    </c:tx>
                    <c:dLblPos val="outEnd"/>
                    <c:showLegendKey val="0"/>
                    <c:showVal val="0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xForSave val="1"/>
                        <c15:showDataLabelsRange val="1"/>
                      </c:ext>
                      <c:ext xmlns:c16="http://schemas.microsoft.com/office/drawing/2014/chart" uri="{C3380CC4-5D6E-409C-BE32-E72D297353CC}">
                        <c16:uniqueId val="{00000009-B083-4D88-A8E3-EEF9591BF257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de-DE"/>
                    </a:p>
                  </c:txPr>
                  <c:dLblPos val="outEnd"/>
                  <c:showLegendKey val="0"/>
                  <c:showVal val="0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DataLabelsRange val="1"/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'ausgewählte Aspekte diachron'!$A$23:$A$26</c15:sqref>
                        </c15:formulaRef>
                      </c:ext>
                    </c:extLst>
                    <c:strCache>
                      <c:ptCount val="4"/>
                      <c:pt idx="0">
                        <c:v>bis 1992</c:v>
                      </c:pt>
                      <c:pt idx="1">
                        <c:v>1994-2008</c:v>
                      </c:pt>
                      <c:pt idx="2">
                        <c:v>ab 2009</c:v>
                      </c:pt>
                      <c:pt idx="3">
                        <c:v>insgesamt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'ausgewählte Aspekte diachron'!$B$23:$B$26</c15:sqref>
                        </c15:formulaRef>
                      </c:ext>
                    </c:extLst>
                    <c:numCache>
                      <c:formatCode>0%</c:formatCode>
                      <c:ptCount val="4"/>
                      <c:pt idx="0">
                        <c:v>0.93243243243243246</c:v>
                      </c:pt>
                      <c:pt idx="1">
                        <c:v>0.87671232876712324</c:v>
                      </c:pt>
                      <c:pt idx="2">
                        <c:v>0.80147058823529416</c:v>
                      </c:pt>
                      <c:pt idx="3">
                        <c:v>0.85512367491166075</c:v>
                      </c:pt>
                    </c:numCache>
                  </c:numRef>
                </c:val>
                <c:extLst>
                  <c:ext uri="{02D57815-91ED-43cb-92C2-25804820EDAC}">
                    <c15:datalabelsRange>
                      <c15:f>'ausgewählte Aspekte diachron'!$F$2:$F$5</c15:f>
                      <c15:dlblRangeCache>
                        <c:ptCount val="4"/>
                        <c:pt idx="0">
                          <c:v>0%</c:v>
                        </c:pt>
                        <c:pt idx="1">
                          <c:v>35%</c:v>
                        </c:pt>
                        <c:pt idx="2">
                          <c:v>15%</c:v>
                        </c:pt>
                        <c:pt idx="3">
                          <c:v>21%</c:v>
                        </c:pt>
                      </c15:dlblRangeCache>
                    </c15:datalabelsRange>
                  </c:ext>
                  <c:ext xmlns:c16="http://schemas.microsoft.com/office/drawing/2014/chart" uri="{C3380CC4-5D6E-409C-BE32-E72D297353CC}">
                    <c16:uniqueId val="{00000001-B083-4D88-A8E3-EEF9591BF257}"/>
                  </c:ext>
                </c:extLst>
              </c15:ser>
            </c15:filteredBarSeries>
            <c15:filteredBarSeries>
              <c15:ser>
                <c:idx val="4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'ausgewählte Aspekte diachron'!$D$22</c15:sqref>
                        </c15:formulaRef>
                      </c:ext>
                    </c:extLst>
                    <c:strCache>
                      <c:ptCount val="1"/>
                      <c:pt idx="0">
                        <c:v>männlich* natürlich</c:v>
                      </c:pt>
                    </c:strCache>
                  </c:strRef>
                </c:tx>
                <c:spPr>
                  <a:solidFill>
                    <a:schemeClr val="accent5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'ausgewählte Aspekte diachron'!$A$23:$A$26</c15:sqref>
                        </c15:formulaRef>
                      </c:ext>
                    </c:extLst>
                    <c:strCache>
                      <c:ptCount val="4"/>
                      <c:pt idx="0">
                        <c:v>bis 1992</c:v>
                      </c:pt>
                      <c:pt idx="1">
                        <c:v>1994-2008</c:v>
                      </c:pt>
                      <c:pt idx="2">
                        <c:v>ab 2009</c:v>
                      </c:pt>
                      <c:pt idx="3">
                        <c:v>insgesamt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'ausgewählte Aspekte diachron'!$D$23:$D$26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69</c:v>
                      </c:pt>
                      <c:pt idx="1">
                        <c:v>64</c:v>
                      </c:pt>
                      <c:pt idx="2">
                        <c:v>109</c:v>
                      </c:pt>
                      <c:pt idx="3">
                        <c:v>242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B083-4D88-A8E3-EEF9591BF257}"/>
                  </c:ext>
                </c:extLst>
              </c15:ser>
            </c15:filteredBarSeries>
            <c15:filteredBarSeries>
              <c15:ser>
                <c:idx val="0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'ausgewählte Aspekte diachron'!$F$22</c15:sqref>
                        </c15:formulaRef>
                      </c:ext>
                    </c:extLst>
                    <c:strCache>
                      <c:ptCount val="1"/>
                      <c:pt idx="0">
                        <c:v>Frauen*anteil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'ausgewählte Aspekte diachron'!$A$23:$A$26</c15:sqref>
                        </c15:formulaRef>
                      </c:ext>
                    </c:extLst>
                    <c:strCache>
                      <c:ptCount val="4"/>
                      <c:pt idx="0">
                        <c:v>bis 1992</c:v>
                      </c:pt>
                      <c:pt idx="1">
                        <c:v>1994-2008</c:v>
                      </c:pt>
                      <c:pt idx="2">
                        <c:v>ab 2009</c:v>
                      </c:pt>
                      <c:pt idx="3">
                        <c:v>insgesamt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'ausgewählte Aspekte diachron'!$F$23:$F$26</c15:sqref>
                        </c15:formulaRef>
                      </c:ext>
                    </c:extLst>
                    <c:numCache>
                      <c:formatCode>0%</c:formatCode>
                      <c:ptCount val="4"/>
                      <c:pt idx="0">
                        <c:v>6.7567567567567571E-2</c:v>
                      </c:pt>
                      <c:pt idx="1">
                        <c:v>0.12328767123287671</c:v>
                      </c:pt>
                      <c:pt idx="2">
                        <c:v>0.19852941176470587</c:v>
                      </c:pt>
                      <c:pt idx="3">
                        <c:v>0.14487632508833923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60FD-4C2D-941B-0A166D815D09}"/>
                  </c:ext>
                </c:extLst>
              </c15:ser>
            </c15:filteredBarSeries>
            <c15:filteredBarSeries>
              <c15:ser>
                <c:idx val="2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'ausgewählte Aspekte diachron'!$G$22</c15:sqref>
                        </c15:formulaRef>
                      </c:ext>
                    </c:extLst>
                    <c:strCache>
                      <c:ptCount val="1"/>
                      <c:pt idx="0">
                        <c:v>Summe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'ausgewählte Aspekte diachron'!$A$23:$A$26</c15:sqref>
                        </c15:formulaRef>
                      </c:ext>
                    </c:extLst>
                    <c:strCache>
                      <c:ptCount val="4"/>
                      <c:pt idx="0">
                        <c:v>bis 1992</c:v>
                      </c:pt>
                      <c:pt idx="1">
                        <c:v>1994-2008</c:v>
                      </c:pt>
                      <c:pt idx="2">
                        <c:v>ab 2009</c:v>
                      </c:pt>
                      <c:pt idx="3">
                        <c:v>insgesamt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'ausgewählte Aspekte diachron'!$G$23:$G$26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74</c:v>
                      </c:pt>
                      <c:pt idx="1">
                        <c:v>73</c:v>
                      </c:pt>
                      <c:pt idx="2">
                        <c:v>136</c:v>
                      </c:pt>
                      <c:pt idx="3">
                        <c:v>283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60FD-4C2D-941B-0A166D815D09}"/>
                  </c:ext>
                </c:extLst>
              </c15:ser>
            </c15:filteredBarSeries>
          </c:ext>
        </c:extLst>
      </c:barChart>
      <c:catAx>
        <c:axId val="100689718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32876544"/>
        <c:crosses val="autoZero"/>
        <c:auto val="1"/>
        <c:lblAlgn val="ctr"/>
        <c:lblOffset val="100"/>
        <c:noMultiLvlLbl val="0"/>
      </c:catAx>
      <c:valAx>
        <c:axId val="173287654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;#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06897184"/>
        <c:crosses val="autoZero"/>
        <c:crossBetween val="between"/>
      </c:valAx>
      <c:spPr>
        <a:noFill/>
        <a:ln>
          <a:solidFill>
            <a:schemeClr val="accent1">
              <a:alpha val="95000"/>
            </a:schemeClr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kriminell - Unterkategorien bei den ???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stacked"/>
        <c:varyColors val="0"/>
        <c:ser>
          <c:idx val="1"/>
          <c:order val="1"/>
          <c:tx>
            <c:strRef>
              <c:f>'ausgewählte Aspekte diachron'!$X$4</c:f>
              <c:strCache>
                <c:ptCount val="1"/>
                <c:pt idx="0">
                  <c:v>kriminell</c:v>
                </c:pt>
              </c:strCache>
            </c:strRef>
          </c:tx>
          <c:spPr>
            <a:solidFill>
              <a:srgbClr val="0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137346FA-7104-45BA-824C-1B64CE18975F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866F-47A2-8797-E0892D2B68D9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14E3870A-F836-492C-8A3A-E06BDF037FB0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866F-47A2-8797-E0892D2B68D9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99761D29-D932-44B3-A695-7FADA3ED152F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866F-47A2-8797-E0892D2B68D9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16B4094A-7206-4DC3-975E-7C0B1A5438EC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866F-47A2-8797-E0892D2B68D9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AD08968C-4D8B-48DF-9B9D-8870FCD64BAB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866F-47A2-8797-E0892D2B68D9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69344026-60CC-4E8C-AC15-8FD823748CFF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866F-47A2-8797-E0892D2B68D9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7D48E4F2-A19E-45B7-9B9E-40AA9C58F3E8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866F-47A2-8797-E0892D2B68D9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18A322EF-7BE3-40CF-8049-427C6E6A50B7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866F-47A2-8797-E0892D2B68D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rgbClr val="FF0000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'ausgewählte Aspekte diachron'!$Y$1:$AF$2</c:f>
              <c:multiLvlStrCache>
                <c:ptCount val="8"/>
                <c:lvl>
                  <c:pt idx="0">
                    <c:v>männlich*</c:v>
                  </c:pt>
                  <c:pt idx="1">
                    <c:v>weiblich*</c:v>
                  </c:pt>
                  <c:pt idx="2">
                    <c:v>männlich*</c:v>
                  </c:pt>
                  <c:pt idx="3">
                    <c:v>weiblich*</c:v>
                  </c:pt>
                  <c:pt idx="4">
                    <c:v>männlich*</c:v>
                  </c:pt>
                  <c:pt idx="5">
                    <c:v>weiblich*</c:v>
                  </c:pt>
                  <c:pt idx="6">
                    <c:v>männlich*</c:v>
                  </c:pt>
                  <c:pt idx="7">
                    <c:v>weiblich*</c:v>
                  </c:pt>
                </c:lvl>
                <c:lvl>
                  <c:pt idx="0">
                    <c:v>bis 1992</c:v>
                  </c:pt>
                  <c:pt idx="2">
                    <c:v>1994-2008</c:v>
                  </c:pt>
                  <c:pt idx="4">
                    <c:v>ab 2009</c:v>
                  </c:pt>
                  <c:pt idx="6">
                    <c:v>insgesamt</c:v>
                  </c:pt>
                </c:lvl>
              </c:multiLvlStrCache>
            </c:multiLvlStrRef>
          </c:cat>
          <c:val>
            <c:numRef>
              <c:f>'ausgewählte Aspekte diachron'!$Y$4:$AF$4</c:f>
              <c:numCache>
                <c:formatCode>General</c:formatCode>
                <c:ptCount val="8"/>
                <c:pt idx="0">
                  <c:v>129</c:v>
                </c:pt>
                <c:pt idx="1">
                  <c:v>8</c:v>
                </c:pt>
                <c:pt idx="2">
                  <c:v>136</c:v>
                </c:pt>
                <c:pt idx="3">
                  <c:v>21</c:v>
                </c:pt>
                <c:pt idx="4">
                  <c:v>180</c:v>
                </c:pt>
                <c:pt idx="5">
                  <c:v>42</c:v>
                </c:pt>
                <c:pt idx="6">
                  <c:v>445</c:v>
                </c:pt>
                <c:pt idx="7">
                  <c:v>71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'ausgewählte Aspekte diachron'!$Y$13:$AF$13</c15:f>
                <c15:dlblRangeCache>
                  <c:ptCount val="8"/>
                  <c:pt idx="0">
                    <c:v>94%</c:v>
                  </c:pt>
                  <c:pt idx="1">
                    <c:v>80%</c:v>
                  </c:pt>
                  <c:pt idx="2">
                    <c:v>85%</c:v>
                  </c:pt>
                  <c:pt idx="3">
                    <c:v>72%</c:v>
                  </c:pt>
                  <c:pt idx="4">
                    <c:v>83%</c:v>
                  </c:pt>
                  <c:pt idx="5">
                    <c:v>84%</c:v>
                  </c:pt>
                  <c:pt idx="6">
                    <c:v>86%</c:v>
                  </c:pt>
                  <c:pt idx="7">
                    <c:v>80%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1-866F-47A2-8797-E0892D2B68D9}"/>
            </c:ext>
          </c:extLst>
        </c:ser>
        <c:ser>
          <c:idx val="2"/>
          <c:order val="2"/>
          <c:tx>
            <c:strRef>
              <c:f>'ausgewählte Aspekte diachron'!$X$5</c:f>
              <c:strCache>
                <c:ptCount val="1"/>
                <c:pt idx="0">
                  <c:v>unsauber/kleinkriminell</c:v>
                </c:pt>
              </c:strCache>
            </c:strRef>
          </c:tx>
          <c:spPr>
            <a:solidFill>
              <a:schemeClr val="tx1">
                <a:lumMod val="75000"/>
                <a:lumOff val="25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multiLvlStrRef>
              <c:f>'ausgewählte Aspekte diachron'!$Y$1:$AF$2</c:f>
              <c:multiLvlStrCache>
                <c:ptCount val="8"/>
                <c:lvl>
                  <c:pt idx="0">
                    <c:v>männlich*</c:v>
                  </c:pt>
                  <c:pt idx="1">
                    <c:v>weiblich*</c:v>
                  </c:pt>
                  <c:pt idx="2">
                    <c:v>männlich*</c:v>
                  </c:pt>
                  <c:pt idx="3">
                    <c:v>weiblich*</c:v>
                  </c:pt>
                  <c:pt idx="4">
                    <c:v>männlich*</c:v>
                  </c:pt>
                  <c:pt idx="5">
                    <c:v>weiblich*</c:v>
                  </c:pt>
                  <c:pt idx="6">
                    <c:v>männlich*</c:v>
                  </c:pt>
                  <c:pt idx="7">
                    <c:v>weiblich*</c:v>
                  </c:pt>
                </c:lvl>
                <c:lvl>
                  <c:pt idx="0">
                    <c:v>bis 1992</c:v>
                  </c:pt>
                  <c:pt idx="2">
                    <c:v>1994-2008</c:v>
                  </c:pt>
                  <c:pt idx="4">
                    <c:v>ab 2009</c:v>
                  </c:pt>
                  <c:pt idx="6">
                    <c:v>insgesamt</c:v>
                  </c:pt>
                </c:lvl>
              </c:multiLvlStrCache>
            </c:multiLvlStrRef>
          </c:cat>
          <c:val>
            <c:numRef>
              <c:f>'ausgewählte Aspekte diachron'!$Y$5:$AF$5</c:f>
              <c:numCache>
                <c:formatCode>General</c:formatCode>
                <c:ptCount val="8"/>
                <c:pt idx="0">
                  <c:v>4</c:v>
                </c:pt>
                <c:pt idx="1">
                  <c:v>1</c:v>
                </c:pt>
                <c:pt idx="2">
                  <c:v>15</c:v>
                </c:pt>
                <c:pt idx="3">
                  <c:v>4</c:v>
                </c:pt>
                <c:pt idx="4">
                  <c:v>23</c:v>
                </c:pt>
                <c:pt idx="5">
                  <c:v>5</c:v>
                </c:pt>
                <c:pt idx="6">
                  <c:v>42</c:v>
                </c:pt>
                <c:pt idx="7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6F-47A2-8797-E0892D2B68D9}"/>
            </c:ext>
          </c:extLst>
        </c:ser>
        <c:ser>
          <c:idx val="3"/>
          <c:order val="3"/>
          <c:tx>
            <c:strRef>
              <c:f>'ausgewählte Aspekte diachron'!$X$6</c:f>
              <c:strCache>
                <c:ptCount val="1"/>
                <c:pt idx="0">
                  <c:v>moralische Grauzone</c:v>
                </c:pt>
              </c:strCache>
            </c:strRef>
          </c:tx>
          <c:spPr>
            <a:solidFill>
              <a:schemeClr val="bg2">
                <a:lumMod val="5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multiLvlStrRef>
              <c:f>'ausgewählte Aspekte diachron'!$Y$1:$AF$2</c:f>
              <c:multiLvlStrCache>
                <c:ptCount val="8"/>
                <c:lvl>
                  <c:pt idx="0">
                    <c:v>männlich*</c:v>
                  </c:pt>
                  <c:pt idx="1">
                    <c:v>weiblich*</c:v>
                  </c:pt>
                  <c:pt idx="2">
                    <c:v>männlich*</c:v>
                  </c:pt>
                  <c:pt idx="3">
                    <c:v>weiblich*</c:v>
                  </c:pt>
                  <c:pt idx="4">
                    <c:v>männlich*</c:v>
                  </c:pt>
                  <c:pt idx="5">
                    <c:v>weiblich*</c:v>
                  </c:pt>
                  <c:pt idx="6">
                    <c:v>männlich*</c:v>
                  </c:pt>
                  <c:pt idx="7">
                    <c:v>weiblich*</c:v>
                  </c:pt>
                </c:lvl>
                <c:lvl>
                  <c:pt idx="0">
                    <c:v>bis 1992</c:v>
                  </c:pt>
                  <c:pt idx="2">
                    <c:v>1994-2008</c:v>
                  </c:pt>
                  <c:pt idx="4">
                    <c:v>ab 2009</c:v>
                  </c:pt>
                  <c:pt idx="6">
                    <c:v>insgesamt</c:v>
                  </c:pt>
                </c:lvl>
              </c:multiLvlStrCache>
            </c:multiLvlStrRef>
          </c:cat>
          <c:val>
            <c:numRef>
              <c:f>'ausgewählte Aspekte diachron'!$Y$6:$AF$6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5</c:v>
                </c:pt>
                <c:pt idx="5">
                  <c:v>2</c:v>
                </c:pt>
                <c:pt idx="6">
                  <c:v>5</c:v>
                </c:pt>
                <c:pt idx="7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66F-47A2-8797-E0892D2B68D9}"/>
            </c:ext>
          </c:extLst>
        </c:ser>
        <c:ser>
          <c:idx val="4"/>
          <c:order val="4"/>
          <c:tx>
            <c:strRef>
              <c:f>'ausgewählte Aspekte diachron'!$X$7</c:f>
              <c:strCache>
                <c:ptCount val="1"/>
                <c:pt idx="0">
                  <c:v>geläutert/reuig/äußere Umstände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multiLvlStrRef>
              <c:f>'ausgewählte Aspekte diachron'!$Y$1:$AF$2</c:f>
              <c:multiLvlStrCache>
                <c:ptCount val="8"/>
                <c:lvl>
                  <c:pt idx="0">
                    <c:v>männlich*</c:v>
                  </c:pt>
                  <c:pt idx="1">
                    <c:v>weiblich*</c:v>
                  </c:pt>
                  <c:pt idx="2">
                    <c:v>männlich*</c:v>
                  </c:pt>
                  <c:pt idx="3">
                    <c:v>weiblich*</c:v>
                  </c:pt>
                  <c:pt idx="4">
                    <c:v>männlich*</c:v>
                  </c:pt>
                  <c:pt idx="5">
                    <c:v>weiblich*</c:v>
                  </c:pt>
                  <c:pt idx="6">
                    <c:v>männlich*</c:v>
                  </c:pt>
                  <c:pt idx="7">
                    <c:v>weiblich*</c:v>
                  </c:pt>
                </c:lvl>
                <c:lvl>
                  <c:pt idx="0">
                    <c:v>bis 1992</c:v>
                  </c:pt>
                  <c:pt idx="2">
                    <c:v>1994-2008</c:v>
                  </c:pt>
                  <c:pt idx="4">
                    <c:v>ab 2009</c:v>
                  </c:pt>
                  <c:pt idx="6">
                    <c:v>insgesamt</c:v>
                  </c:pt>
                </c:lvl>
              </c:multiLvlStrCache>
            </c:multiLvlStrRef>
          </c:cat>
          <c:val>
            <c:numRef>
              <c:f>'ausgewählte Aspekte diachron'!$Y$7:$AF$7</c:f>
              <c:numCache>
                <c:formatCode>General</c:formatCode>
                <c:ptCount val="8"/>
                <c:pt idx="0">
                  <c:v>4</c:v>
                </c:pt>
                <c:pt idx="1">
                  <c:v>1</c:v>
                </c:pt>
                <c:pt idx="2">
                  <c:v>9</c:v>
                </c:pt>
                <c:pt idx="3">
                  <c:v>3</c:v>
                </c:pt>
                <c:pt idx="4">
                  <c:v>10</c:v>
                </c:pt>
                <c:pt idx="5">
                  <c:v>1</c:v>
                </c:pt>
                <c:pt idx="6">
                  <c:v>23</c:v>
                </c:pt>
                <c:pt idx="7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66F-47A2-8797-E0892D2B68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58381968"/>
        <c:axId val="1004258608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'ausgewählte Aspekte diachron'!$X$3</c15:sqref>
                        </c15:formulaRef>
                      </c:ext>
                    </c:extLst>
                    <c:strCache>
                      <c:ptCount val="1"/>
                      <c:pt idx="0">
                        <c:v>Kriminalität</c:v>
                      </c:pt>
                    </c:strCache>
                  </c:strRef>
                </c:tx>
                <c:spPr>
                  <a:solidFill>
                    <a:schemeClr val="tx1"/>
                  </a:solidFill>
                  <a:ln>
                    <a:solidFill>
                      <a:schemeClr val="tx1"/>
                    </a:solidFill>
                  </a:ln>
                  <a:effectLst/>
                </c:spPr>
                <c:invertIfNegative val="0"/>
                <c:cat>
                  <c:multiLvlStrRef>
                    <c:extLst>
                      <c:ext uri="{02D57815-91ED-43cb-92C2-25804820EDAC}">
                        <c15:formulaRef>
                          <c15:sqref>'ausgewählte Aspekte diachron'!$Y$1:$AF$2</c15:sqref>
                        </c15:formulaRef>
                      </c:ext>
                    </c:extLst>
                    <c:multiLvlStrCache>
                      <c:ptCount val="8"/>
                      <c:lvl>
                        <c:pt idx="0">
                          <c:v>männlich*</c:v>
                        </c:pt>
                        <c:pt idx="1">
                          <c:v>weiblich*</c:v>
                        </c:pt>
                        <c:pt idx="2">
                          <c:v>männlich*</c:v>
                        </c:pt>
                        <c:pt idx="3">
                          <c:v>weiblich*</c:v>
                        </c:pt>
                        <c:pt idx="4">
                          <c:v>männlich*</c:v>
                        </c:pt>
                        <c:pt idx="5">
                          <c:v>weiblich*</c:v>
                        </c:pt>
                        <c:pt idx="6">
                          <c:v>männlich*</c:v>
                        </c:pt>
                        <c:pt idx="7">
                          <c:v>weiblich*</c:v>
                        </c:pt>
                      </c:lvl>
                      <c:lvl>
                        <c:pt idx="0">
                          <c:v>bis 1992</c:v>
                        </c:pt>
                        <c:pt idx="2">
                          <c:v>1994-2008</c:v>
                        </c:pt>
                        <c:pt idx="4">
                          <c:v>ab 2009</c:v>
                        </c:pt>
                        <c:pt idx="6">
                          <c:v>insgesamt</c:v>
                        </c:pt>
                      </c:lvl>
                    </c:multiLvlStrCache>
                  </c:multiLvlStrRef>
                </c:cat>
                <c:val>
                  <c:numRef>
                    <c:extLst>
                      <c:ext uri="{02D57815-91ED-43cb-92C2-25804820EDAC}">
                        <c15:formulaRef>
                          <c15:sqref>'ausgewählte Aspekte diachron'!$Y$3:$AF$3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137</c:v>
                      </c:pt>
                      <c:pt idx="1">
                        <c:v>10</c:v>
                      </c:pt>
                      <c:pt idx="2">
                        <c:v>160</c:v>
                      </c:pt>
                      <c:pt idx="3">
                        <c:v>29</c:v>
                      </c:pt>
                      <c:pt idx="4">
                        <c:v>218</c:v>
                      </c:pt>
                      <c:pt idx="5">
                        <c:v>50</c:v>
                      </c:pt>
                      <c:pt idx="6">
                        <c:v>515</c:v>
                      </c:pt>
                      <c:pt idx="7">
                        <c:v>89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866F-47A2-8797-E0892D2B68D9}"/>
                  </c:ext>
                </c:extLst>
              </c15:ser>
            </c15:filteredBarSeries>
          </c:ext>
        </c:extLst>
      </c:barChart>
      <c:catAx>
        <c:axId val="1458381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04258608"/>
        <c:crosses val="autoZero"/>
        <c:auto val="1"/>
        <c:lblAlgn val="ctr"/>
        <c:lblOffset val="100"/>
        <c:noMultiLvlLbl val="0"/>
      </c:catAx>
      <c:valAx>
        <c:axId val="1004258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58381968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</c:dTable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ohne</a:t>
            </a:r>
            <a:r>
              <a:rPr lang="de-DE" baseline="0"/>
              <a:t> Berufsbezeichnung - Unterkategorien bei den ???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stacked"/>
        <c:varyColors val="0"/>
        <c:ser>
          <c:idx val="2"/>
          <c:order val="1"/>
          <c:tx>
            <c:strRef>
              <c:f>'ausgewählte Aspekte diachron'!$AM$4</c:f>
              <c:strCache>
                <c:ptCount val="1"/>
                <c:pt idx="0">
                  <c:v>mit familiärer Zuordnung</c:v>
                </c:pt>
              </c:strCache>
            </c:strRef>
          </c:tx>
          <c:spPr>
            <a:solidFill>
              <a:schemeClr val="tx1">
                <a:lumMod val="75000"/>
                <a:lumOff val="25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5799D5A2-402A-43CC-A66F-0B33DE413EC0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A0AF-4988-A1DB-2626DA440FF0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C84EB346-212B-4493-81C4-2607AF4DEE4F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A0AF-4988-A1DB-2626DA440FF0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B5A5B173-34FB-4328-8691-CA2AFF1F6FE1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A0AF-4988-A1DB-2626DA440FF0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AE28705B-CA18-4FEB-8383-333A4452CE00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A0AF-4988-A1DB-2626DA440FF0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3B2BD3F9-C623-490C-9495-872BC511C4E7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A0AF-4988-A1DB-2626DA440FF0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0438124F-5D1E-4F34-9105-343096DE63D3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A0AF-4988-A1DB-2626DA440FF0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67D946D2-0253-4C84-87E4-73A38ACC7467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A0AF-4988-A1DB-2626DA440FF0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AA428C48-01A3-41A8-AF21-CA4C6413FF46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A0AF-4988-A1DB-2626DA440FF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rgbClr val="FF0000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'ausgewählte Aspekte diachron'!$AN$1:$AU$2</c:f>
              <c:multiLvlStrCache>
                <c:ptCount val="8"/>
                <c:lvl>
                  <c:pt idx="0">
                    <c:v>männlich*</c:v>
                  </c:pt>
                  <c:pt idx="1">
                    <c:v>weiblich*</c:v>
                  </c:pt>
                  <c:pt idx="2">
                    <c:v>männlich*</c:v>
                  </c:pt>
                  <c:pt idx="3">
                    <c:v>weiblich*</c:v>
                  </c:pt>
                  <c:pt idx="4">
                    <c:v>männlich*</c:v>
                  </c:pt>
                  <c:pt idx="5">
                    <c:v>weiblich*</c:v>
                  </c:pt>
                  <c:pt idx="6">
                    <c:v>männlich*</c:v>
                  </c:pt>
                  <c:pt idx="7">
                    <c:v>weiblich*</c:v>
                  </c:pt>
                </c:lvl>
                <c:lvl>
                  <c:pt idx="0">
                    <c:v>bis 1992</c:v>
                  </c:pt>
                  <c:pt idx="2">
                    <c:v>1994-2008</c:v>
                  </c:pt>
                  <c:pt idx="4">
                    <c:v>ab 2009</c:v>
                  </c:pt>
                  <c:pt idx="6">
                    <c:v>insgesamt</c:v>
                  </c:pt>
                </c:lvl>
              </c:multiLvlStrCache>
            </c:multiLvlStrRef>
          </c:cat>
          <c:val>
            <c:numRef>
              <c:f>'ausgewählte Aspekte diachron'!$AN$4:$AU$4</c:f>
              <c:numCache>
                <c:formatCode>General</c:formatCode>
                <c:ptCount val="8"/>
                <c:pt idx="0">
                  <c:v>15</c:v>
                </c:pt>
                <c:pt idx="1">
                  <c:v>27</c:v>
                </c:pt>
                <c:pt idx="2">
                  <c:v>32</c:v>
                </c:pt>
                <c:pt idx="3">
                  <c:v>38</c:v>
                </c:pt>
                <c:pt idx="4">
                  <c:v>49</c:v>
                </c:pt>
                <c:pt idx="5">
                  <c:v>76</c:v>
                </c:pt>
                <c:pt idx="6">
                  <c:v>96</c:v>
                </c:pt>
                <c:pt idx="7">
                  <c:v>141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'ausgewählte Aspekte diachron'!$AN$14:$AU$14</c15:f>
                <c15:dlblRangeCache>
                  <c:ptCount val="8"/>
                  <c:pt idx="0">
                    <c:v>10%</c:v>
                  </c:pt>
                  <c:pt idx="1">
                    <c:v>32%</c:v>
                  </c:pt>
                  <c:pt idx="2">
                    <c:v>30%</c:v>
                  </c:pt>
                  <c:pt idx="3">
                    <c:v>34%</c:v>
                  </c:pt>
                  <c:pt idx="4">
                    <c:v>22%</c:v>
                  </c:pt>
                  <c:pt idx="5">
                    <c:v>40%</c:v>
                  </c:pt>
                  <c:pt idx="6">
                    <c:v>20%</c:v>
                  </c:pt>
                  <c:pt idx="7">
                    <c:v>36%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2-866F-47A2-8797-E0892D2B68D9}"/>
            </c:ext>
          </c:extLst>
        </c:ser>
        <c:ser>
          <c:idx val="3"/>
          <c:order val="2"/>
          <c:tx>
            <c:strRef>
              <c:f>'ausgewählte Aspekte diachron'!$AM$5</c:f>
              <c:strCache>
                <c:ptCount val="1"/>
                <c:pt idx="0">
                  <c:v>ohne familiäre Zuordnung</c:v>
                </c:pt>
              </c:strCache>
            </c:strRef>
          </c:tx>
          <c:spPr>
            <a:solidFill>
              <a:schemeClr val="bg2">
                <a:lumMod val="5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multiLvlStrRef>
              <c:f>'ausgewählte Aspekte diachron'!$AN$1:$AU$2</c:f>
              <c:multiLvlStrCache>
                <c:ptCount val="8"/>
                <c:lvl>
                  <c:pt idx="0">
                    <c:v>männlich*</c:v>
                  </c:pt>
                  <c:pt idx="1">
                    <c:v>weiblich*</c:v>
                  </c:pt>
                  <c:pt idx="2">
                    <c:v>männlich*</c:v>
                  </c:pt>
                  <c:pt idx="3">
                    <c:v>weiblich*</c:v>
                  </c:pt>
                  <c:pt idx="4">
                    <c:v>männlich*</c:v>
                  </c:pt>
                  <c:pt idx="5">
                    <c:v>weiblich*</c:v>
                  </c:pt>
                  <c:pt idx="6">
                    <c:v>männlich*</c:v>
                  </c:pt>
                  <c:pt idx="7">
                    <c:v>weiblich*</c:v>
                  </c:pt>
                </c:lvl>
                <c:lvl>
                  <c:pt idx="0">
                    <c:v>bis 1992</c:v>
                  </c:pt>
                  <c:pt idx="2">
                    <c:v>1994-2008</c:v>
                  </c:pt>
                  <c:pt idx="4">
                    <c:v>ab 2009</c:v>
                  </c:pt>
                  <c:pt idx="6">
                    <c:v>insgesamt</c:v>
                  </c:pt>
                </c:lvl>
              </c:multiLvlStrCache>
            </c:multiLvlStrRef>
          </c:cat>
          <c:val>
            <c:numRef>
              <c:f>'ausgewählte Aspekte diachron'!$AN$5:$AU$5</c:f>
              <c:numCache>
                <c:formatCode>General</c:formatCode>
                <c:ptCount val="8"/>
                <c:pt idx="0">
                  <c:v>125</c:v>
                </c:pt>
                <c:pt idx="1">
                  <c:v>58</c:v>
                </c:pt>
                <c:pt idx="2">
                  <c:v>75</c:v>
                </c:pt>
                <c:pt idx="3">
                  <c:v>74</c:v>
                </c:pt>
                <c:pt idx="4">
                  <c:v>173</c:v>
                </c:pt>
                <c:pt idx="5">
                  <c:v>115</c:v>
                </c:pt>
                <c:pt idx="6">
                  <c:v>373</c:v>
                </c:pt>
                <c:pt idx="7">
                  <c:v>247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66F-47A2-8797-E0892D2B68D9}"/>
            </c:ext>
          </c:extLst>
        </c:ser>
        <c:ser>
          <c:idx val="4"/>
          <c:order val="3"/>
          <c:tx>
            <c:strRef>
              <c:f>'ausgewählte Aspekte diachron'!$AM$6</c:f>
              <c:strCache>
                <c:ptCount val="1"/>
                <c:pt idx="0">
                  <c:v>Obdachlose o. Ä.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multiLvlStrRef>
              <c:f>'ausgewählte Aspekte diachron'!$AN$1:$AU$2</c:f>
              <c:multiLvlStrCache>
                <c:ptCount val="8"/>
                <c:lvl>
                  <c:pt idx="0">
                    <c:v>männlich*</c:v>
                  </c:pt>
                  <c:pt idx="1">
                    <c:v>weiblich*</c:v>
                  </c:pt>
                  <c:pt idx="2">
                    <c:v>männlich*</c:v>
                  </c:pt>
                  <c:pt idx="3">
                    <c:v>weiblich*</c:v>
                  </c:pt>
                  <c:pt idx="4">
                    <c:v>männlich*</c:v>
                  </c:pt>
                  <c:pt idx="5">
                    <c:v>weiblich*</c:v>
                  </c:pt>
                  <c:pt idx="6">
                    <c:v>männlich*</c:v>
                  </c:pt>
                  <c:pt idx="7">
                    <c:v>weiblich*</c:v>
                  </c:pt>
                </c:lvl>
                <c:lvl>
                  <c:pt idx="0">
                    <c:v>bis 1992</c:v>
                  </c:pt>
                  <c:pt idx="2">
                    <c:v>1994-2008</c:v>
                  </c:pt>
                  <c:pt idx="4">
                    <c:v>ab 2009</c:v>
                  </c:pt>
                  <c:pt idx="6">
                    <c:v>insgesamt</c:v>
                  </c:pt>
                </c:lvl>
              </c:multiLvlStrCache>
            </c:multiLvlStrRef>
          </c:cat>
          <c:val>
            <c:numRef>
              <c:f>'ausgewählte Aspekte diachron'!$AN$6:$AU$6</c:f>
              <c:numCache>
                <c:formatCode>General</c:formatCode>
                <c:ptCount val="8"/>
                <c:pt idx="0">
                  <c:v>4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3</c:v>
                </c:pt>
                <c:pt idx="5">
                  <c:v>0</c:v>
                </c:pt>
                <c:pt idx="6">
                  <c:v>8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66F-47A2-8797-E0892D2B68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58381968"/>
        <c:axId val="1004258608"/>
        <c:extLst>
          <c:ext xmlns:c15="http://schemas.microsoft.com/office/drawing/2012/chart" uri="{02D57815-91ED-43cb-92C2-25804820EDAC}">
            <c15:filteredBarSeries>
              <c15:ser>
                <c:idx val="1"/>
                <c:order val="0"/>
                <c:tx>
                  <c:strRef>
                    <c:extLst>
                      <c:ext uri="{02D57815-91ED-43cb-92C2-25804820EDAC}">
                        <c15:formulaRef>
                          <c15:sqref>'ausgewählte Aspekte diachron'!$AM$3</c15:sqref>
                        </c15:formulaRef>
                      </c:ext>
                    </c:extLst>
                    <c:strCache>
                      <c:ptCount val="1"/>
                      <c:pt idx="0">
                        <c:v>ohne Berufsbezeichnung</c:v>
                      </c:pt>
                    </c:strCache>
                  </c:strRef>
                </c:tx>
                <c:spPr>
                  <a:solidFill>
                    <a:srgbClr val="000000"/>
                  </a:solidFill>
                  <a:ln>
                    <a:solidFill>
                      <a:schemeClr val="tx1"/>
                    </a:solidFill>
                  </a:ln>
                  <a:effectLst/>
                </c:spPr>
                <c:invertIfNegative val="0"/>
                <c:cat>
                  <c:multiLvlStrRef>
                    <c:extLst>
                      <c:ext uri="{02D57815-91ED-43cb-92C2-25804820EDAC}">
                        <c15:formulaRef>
                          <c15:sqref>'ausgewählte Aspekte diachron'!$AN$1:$AU$2</c15:sqref>
                        </c15:formulaRef>
                      </c:ext>
                    </c:extLst>
                    <c:multiLvlStrCache>
                      <c:ptCount val="8"/>
                      <c:lvl>
                        <c:pt idx="0">
                          <c:v>männlich*</c:v>
                        </c:pt>
                        <c:pt idx="1">
                          <c:v>weiblich*</c:v>
                        </c:pt>
                        <c:pt idx="2">
                          <c:v>männlich*</c:v>
                        </c:pt>
                        <c:pt idx="3">
                          <c:v>weiblich*</c:v>
                        </c:pt>
                        <c:pt idx="4">
                          <c:v>männlich*</c:v>
                        </c:pt>
                        <c:pt idx="5">
                          <c:v>weiblich*</c:v>
                        </c:pt>
                        <c:pt idx="6">
                          <c:v>männlich*</c:v>
                        </c:pt>
                        <c:pt idx="7">
                          <c:v>weiblich*</c:v>
                        </c:pt>
                      </c:lvl>
                      <c:lvl>
                        <c:pt idx="0">
                          <c:v>bis 1992</c:v>
                        </c:pt>
                        <c:pt idx="2">
                          <c:v>1994-2008</c:v>
                        </c:pt>
                        <c:pt idx="4">
                          <c:v>ab 2009</c:v>
                        </c:pt>
                        <c:pt idx="6">
                          <c:v>insgesamt</c:v>
                        </c:pt>
                      </c:lvl>
                    </c:multiLvlStrCache>
                  </c:multiLvlStrRef>
                </c:cat>
                <c:val>
                  <c:numRef>
                    <c:extLst>
                      <c:ext uri="{02D57815-91ED-43cb-92C2-25804820EDAC}">
                        <c15:formulaRef>
                          <c15:sqref>'ausgewählte Aspekte diachron'!$AN$3:$AU$3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144</c:v>
                      </c:pt>
                      <c:pt idx="1">
                        <c:v>85</c:v>
                      </c:pt>
                      <c:pt idx="2">
                        <c:v>108</c:v>
                      </c:pt>
                      <c:pt idx="3">
                        <c:v>112</c:v>
                      </c:pt>
                      <c:pt idx="4">
                        <c:v>225</c:v>
                      </c:pt>
                      <c:pt idx="5">
                        <c:v>191</c:v>
                      </c:pt>
                      <c:pt idx="6">
                        <c:v>477</c:v>
                      </c:pt>
                      <c:pt idx="7">
                        <c:v>388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866F-47A2-8797-E0892D2B68D9}"/>
                  </c:ext>
                </c:extLst>
              </c15:ser>
            </c15:filteredBarSeries>
          </c:ext>
        </c:extLst>
      </c:barChart>
      <c:catAx>
        <c:axId val="1458381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04258608"/>
        <c:crosses val="autoZero"/>
        <c:auto val="1"/>
        <c:lblAlgn val="ctr"/>
        <c:lblOffset val="100"/>
        <c:noMultiLvlLbl val="0"/>
      </c:catAx>
      <c:valAx>
        <c:axId val="1004258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58381968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Angestellte mit Fokus Kund:innenkontakt - Unterkategorien bei</a:t>
            </a:r>
            <a:r>
              <a:rPr lang="de-DE" baseline="0"/>
              <a:t> den ???</a:t>
            </a:r>
            <a:endParaRPr lang="de-DE"/>
          </a:p>
        </c:rich>
      </c:tx>
      <c:layout>
        <c:manualLayout>
          <c:xMode val="edge"/>
          <c:yMode val="edge"/>
          <c:x val="0.19955555555555557"/>
          <c:y val="5.38721201516477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bar"/>
        <c:grouping val="clustered"/>
        <c:varyColors val="0"/>
        <c:ser>
          <c:idx val="1"/>
          <c:order val="0"/>
          <c:tx>
            <c:strRef>
              <c:f>Unterkategorien!$C$1</c:f>
              <c:strCache>
                <c:ptCount val="1"/>
                <c:pt idx="0">
                  <c:v>männlich*</c:v>
                </c:pt>
              </c:strCache>
            </c:strRef>
          </c:tx>
          <c:spPr>
            <a:solidFill>
              <a:srgbClr val="15CD90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493D21CF-76D2-400B-873D-FCF6061310B6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B083-4D88-A8E3-EEF9591BF25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82E1D98B-B798-4DE8-99AE-D3147144FF47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B083-4D88-A8E3-EEF9591BF257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87C2EF73-220C-4B53-9F2A-2BB5AC708000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B083-4D88-A8E3-EEF9591BF257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769CDECC-A7B2-44FA-989D-AF0DC70CB7EF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B083-4D88-A8E3-EEF9591BF25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Unterkategorien!$A$2:$A$5</c:f>
              <c:strCache>
                <c:ptCount val="4"/>
                <c:pt idx="0">
                  <c:v>Gastronomie, Hotellerie, Tourismus</c:v>
                </c:pt>
                <c:pt idx="1">
                  <c:v>Einzelhandel</c:v>
                </c:pt>
                <c:pt idx="2">
                  <c:v>Sonstige</c:v>
                </c:pt>
                <c:pt idx="3">
                  <c:v>Sekretariat/Telefonverbindung</c:v>
                </c:pt>
              </c:strCache>
            </c:strRef>
          </c:cat>
          <c:val>
            <c:numRef>
              <c:f>Unterkategorien!$C$2:$C$5</c:f>
              <c:numCache>
                <c:formatCode>General</c:formatCode>
                <c:ptCount val="4"/>
                <c:pt idx="0">
                  <c:v>-32</c:v>
                </c:pt>
                <c:pt idx="1">
                  <c:v>-11</c:v>
                </c:pt>
                <c:pt idx="2">
                  <c:v>-10</c:v>
                </c:pt>
                <c:pt idx="3">
                  <c:v>-6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Unterkategorien!$B$2:$B$5</c15:f>
                <c15:dlblRangeCache>
                  <c:ptCount val="4"/>
                  <c:pt idx="0">
                    <c:v>47%</c:v>
                  </c:pt>
                  <c:pt idx="1">
                    <c:v>46%</c:v>
                  </c:pt>
                  <c:pt idx="2">
                    <c:v>38%</c:v>
                  </c:pt>
                  <c:pt idx="3">
                    <c:v>14%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1-B083-4D88-A8E3-EEF9591BF257}"/>
            </c:ext>
          </c:extLst>
        </c:ser>
        <c:ser>
          <c:idx val="2"/>
          <c:order val="1"/>
          <c:tx>
            <c:strRef>
              <c:f>Unterkategorien!$E$1</c:f>
              <c:strCache>
                <c:ptCount val="1"/>
                <c:pt idx="0">
                  <c:v>weiblich*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7BC212EB-1F1B-492F-9A40-CEE27D967B28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0EA5-4A52-8C4B-182FF84909E3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D565B732-9CBD-49F4-98D1-25891EDA4361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0EA5-4A52-8C4B-182FF84909E3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3427C2C6-88D8-46DF-A659-A402441B9E33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0EA5-4A52-8C4B-182FF84909E3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D0F630AF-4C88-497C-B414-EFBB42C38FB0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0EA5-4A52-8C4B-182FF84909E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Unterkategorien!$A$2:$A$5</c:f>
              <c:strCache>
                <c:ptCount val="4"/>
                <c:pt idx="0">
                  <c:v>Gastronomie, Hotellerie, Tourismus</c:v>
                </c:pt>
                <c:pt idx="1">
                  <c:v>Einzelhandel</c:v>
                </c:pt>
                <c:pt idx="2">
                  <c:v>Sonstige</c:v>
                </c:pt>
                <c:pt idx="3">
                  <c:v>Sekretariat/Telefonverbindung</c:v>
                </c:pt>
              </c:strCache>
            </c:strRef>
          </c:cat>
          <c:val>
            <c:numRef>
              <c:f>Unterkategorien!$E$2:$E$5</c:f>
              <c:numCache>
                <c:formatCode>General</c:formatCode>
                <c:ptCount val="4"/>
                <c:pt idx="0">
                  <c:v>36</c:v>
                </c:pt>
                <c:pt idx="1">
                  <c:v>13</c:v>
                </c:pt>
                <c:pt idx="2">
                  <c:v>16</c:v>
                </c:pt>
                <c:pt idx="3">
                  <c:v>38</c:v>
                </c:pt>
              </c:numCache>
            </c:numRef>
          </c:val>
          <c:extLst xmlns:c15="http://schemas.microsoft.com/office/drawing/2012/chart">
            <c:ext xmlns:c15="http://schemas.microsoft.com/office/drawing/2012/chart" uri="{02D57815-91ED-43cb-92C2-25804820EDAC}">
              <c15:datalabelsRange>
                <c15:f>Unterkategorien!$F$2:$F$5</c15:f>
                <c15:dlblRangeCache>
                  <c:ptCount val="4"/>
                  <c:pt idx="0">
                    <c:v>53%</c:v>
                  </c:pt>
                  <c:pt idx="1">
                    <c:v>54%</c:v>
                  </c:pt>
                  <c:pt idx="2">
                    <c:v>62%</c:v>
                  </c:pt>
                  <c:pt idx="3">
                    <c:v>86%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2-B083-4D88-A8E3-EEF9591BF2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100"/>
        <c:axId val="1006897184"/>
        <c:axId val="1732876544"/>
        <c:extLst/>
      </c:barChart>
      <c:catAx>
        <c:axId val="100689718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32876544"/>
        <c:crosses val="autoZero"/>
        <c:auto val="1"/>
        <c:lblAlgn val="ctr"/>
        <c:lblOffset val="100"/>
        <c:noMultiLvlLbl val="0"/>
      </c:catAx>
      <c:valAx>
        <c:axId val="173287654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;#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06897184"/>
        <c:crosses val="autoZero"/>
        <c:crossBetween val="between"/>
      </c:valAx>
      <c:spPr>
        <a:noFill/>
        <a:ln>
          <a:solidFill>
            <a:schemeClr val="accent1">
              <a:alpha val="95000"/>
            </a:schemeClr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Arbeit mit Tieren - Unterkategorien bei den ???</a:t>
            </a:r>
          </a:p>
        </c:rich>
      </c:tx>
      <c:layout>
        <c:manualLayout>
          <c:xMode val="edge"/>
          <c:yMode val="edge"/>
          <c:x val="0.14859733158355207"/>
          <c:y val="5.387226596675415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bar"/>
        <c:grouping val="clustered"/>
        <c:varyColors val="0"/>
        <c:ser>
          <c:idx val="1"/>
          <c:order val="0"/>
          <c:tx>
            <c:strRef>
              <c:f>Unterkategorien!$L$1</c:f>
              <c:strCache>
                <c:ptCount val="1"/>
                <c:pt idx="0">
                  <c:v>männlich*</c:v>
                </c:pt>
              </c:strCache>
            </c:strRef>
          </c:tx>
          <c:spPr>
            <a:solidFill>
              <a:srgbClr val="15CD90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EDF31DD4-9B46-48AF-8B0E-96C01589FEA6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B083-4D88-A8E3-EEF9591BF25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4FBA09C4-475A-48A2-8FA7-EF1C9E5982C1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B083-4D88-A8E3-EEF9591BF257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6F9FA477-AB37-4600-9B91-1173907B1F11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B083-4D88-A8E3-EEF9591BF257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9FB0322F-4EB4-417C-9BCF-F4A042D4D5B7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B083-4D88-A8E3-EEF9591BF25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Unterkategorien!$J$2:$J$5</c:f>
              <c:strCache>
                <c:ptCount val="4"/>
                <c:pt idx="0">
                  <c:v>Tierärzt:in</c:v>
                </c:pt>
                <c:pt idx="1">
                  <c:v>Tierpflege/-betreuung</c:v>
                </c:pt>
                <c:pt idx="2">
                  <c:v>Tiertraining und -sport</c:v>
                </c:pt>
                <c:pt idx="3">
                  <c:v>Sonstige</c:v>
                </c:pt>
              </c:strCache>
            </c:strRef>
          </c:cat>
          <c:val>
            <c:numRef>
              <c:f>Unterkategorien!$L$2:$L$5</c:f>
              <c:numCache>
                <c:formatCode>General</c:formatCode>
                <c:ptCount val="4"/>
                <c:pt idx="0">
                  <c:v>-3</c:v>
                </c:pt>
                <c:pt idx="1">
                  <c:v>-12</c:v>
                </c:pt>
                <c:pt idx="2">
                  <c:v>-9</c:v>
                </c:pt>
                <c:pt idx="3">
                  <c:v>-4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Unterkategorien!$K$2:$K$5</c15:f>
                <c15:dlblRangeCache>
                  <c:ptCount val="4"/>
                  <c:pt idx="0">
                    <c:v>100%</c:v>
                  </c:pt>
                  <c:pt idx="1">
                    <c:v>86%</c:v>
                  </c:pt>
                  <c:pt idx="2">
                    <c:v>69%</c:v>
                  </c:pt>
                  <c:pt idx="3">
                    <c:v>67%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1-B083-4D88-A8E3-EEF9591BF257}"/>
            </c:ext>
          </c:extLst>
        </c:ser>
        <c:ser>
          <c:idx val="2"/>
          <c:order val="1"/>
          <c:tx>
            <c:strRef>
              <c:f>Unterkategorien!$N$1</c:f>
              <c:strCache>
                <c:ptCount val="1"/>
                <c:pt idx="0">
                  <c:v>weiblich*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11BC0D3F-234F-4233-AC8E-4320015A78AE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4F54-4FA4-9334-B07428575085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4D65E7E2-D34F-4725-B525-E36BBF0FA950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4F54-4FA4-9334-B07428575085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3E36CAF5-DD53-4787-A8C8-6D6AF720840D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4F54-4FA4-9334-B07428575085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384A32D0-F030-49BA-B027-08D0A9E181FA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4F54-4FA4-9334-B0742857508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Unterkategorien!$J$2:$J$5</c:f>
              <c:strCache>
                <c:ptCount val="4"/>
                <c:pt idx="0">
                  <c:v>Tierärzt:in</c:v>
                </c:pt>
                <c:pt idx="1">
                  <c:v>Tierpflege/-betreuung</c:v>
                </c:pt>
                <c:pt idx="2">
                  <c:v>Tiertraining und -sport</c:v>
                </c:pt>
                <c:pt idx="3">
                  <c:v>Sonstige</c:v>
                </c:pt>
              </c:strCache>
            </c:strRef>
          </c:cat>
          <c:val>
            <c:numRef>
              <c:f>Unterkategorien!$N$2:$N$5</c:f>
              <c:numCache>
                <c:formatCode>General</c:formatCode>
                <c:ptCount val="4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2</c:v>
                </c:pt>
              </c:numCache>
            </c:numRef>
          </c:val>
          <c:extLst xmlns:c15="http://schemas.microsoft.com/office/drawing/2012/chart">
            <c:ext xmlns:c15="http://schemas.microsoft.com/office/drawing/2012/chart" uri="{02D57815-91ED-43cb-92C2-25804820EDAC}">
              <c15:datalabelsRange>
                <c15:f>Unterkategorien!$O$2:$O$5</c15:f>
                <c15:dlblRangeCache>
                  <c:ptCount val="4"/>
                  <c:pt idx="0">
                    <c:v>0%</c:v>
                  </c:pt>
                  <c:pt idx="1">
                    <c:v>14%</c:v>
                  </c:pt>
                  <c:pt idx="2">
                    <c:v>31%</c:v>
                  </c:pt>
                  <c:pt idx="3">
                    <c:v>33%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2-B083-4D88-A8E3-EEF9591BF2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100"/>
        <c:axId val="1006897184"/>
        <c:axId val="1732876544"/>
        <c:extLst/>
      </c:barChart>
      <c:catAx>
        <c:axId val="100689718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32876544"/>
        <c:crosses val="autoZero"/>
        <c:auto val="1"/>
        <c:lblAlgn val="ctr"/>
        <c:lblOffset val="100"/>
        <c:noMultiLvlLbl val="0"/>
      </c:catAx>
      <c:valAx>
        <c:axId val="173287654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;#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06897184"/>
        <c:crosses val="autoZero"/>
        <c:crossBetween val="between"/>
      </c:valAx>
      <c:spPr>
        <a:noFill/>
        <a:ln>
          <a:solidFill>
            <a:schemeClr val="accent1">
              <a:alpha val="95000"/>
            </a:schemeClr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Haushaltstätigkeiten - Unterkategorien bei den ???</a:t>
            </a:r>
          </a:p>
        </c:rich>
      </c:tx>
      <c:layout>
        <c:manualLayout>
          <c:xMode val="edge"/>
          <c:yMode val="edge"/>
          <c:x val="0.16851377952755905"/>
          <c:y val="5.38721201516477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bar"/>
        <c:grouping val="clustered"/>
        <c:varyColors val="0"/>
        <c:ser>
          <c:idx val="1"/>
          <c:order val="0"/>
          <c:tx>
            <c:strRef>
              <c:f>Unterkategorien!$U$1</c:f>
              <c:strCache>
                <c:ptCount val="1"/>
                <c:pt idx="0">
                  <c:v>männlich*</c:v>
                </c:pt>
              </c:strCache>
            </c:strRef>
          </c:tx>
          <c:spPr>
            <a:solidFill>
              <a:srgbClr val="15CD90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D81887AB-214A-456A-A6A2-AFF6EA2BC425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B083-4D88-A8E3-EEF9591BF25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0248935A-EDB1-4192-B5C0-942C2A2CE372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B083-4D88-A8E3-EEF9591BF257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4D3A7898-2378-4F3E-9019-2BF6799735D8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B083-4D88-A8E3-EEF9591BF257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3CA14467-9033-41B6-B5D1-3F2FA8DFA7B4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B083-4D88-A8E3-EEF9591BF25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Unterkategorien!$S$2:$S$5</c:f>
              <c:strCache>
                <c:ptCount val="4"/>
                <c:pt idx="0">
                  <c:v>Bedienen</c:v>
                </c:pt>
                <c:pt idx="1">
                  <c:v>Kochen (auch Gastronomie)</c:v>
                </c:pt>
                <c:pt idx="2">
                  <c:v>Reinigen</c:v>
                </c:pt>
                <c:pt idx="3">
                  <c:v>Sonstige</c:v>
                </c:pt>
              </c:strCache>
            </c:strRef>
          </c:cat>
          <c:val>
            <c:numRef>
              <c:f>Unterkategorien!$U$2:$U$5</c:f>
              <c:numCache>
                <c:formatCode>General</c:formatCode>
                <c:ptCount val="4"/>
                <c:pt idx="0">
                  <c:v>-21</c:v>
                </c:pt>
                <c:pt idx="1">
                  <c:v>-5</c:v>
                </c:pt>
                <c:pt idx="2">
                  <c:v>-5</c:v>
                </c:pt>
                <c:pt idx="3">
                  <c:v>-3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Unterkategorien!$T$2:$T$5</c15:f>
                <c15:dlblRangeCache>
                  <c:ptCount val="4"/>
                  <c:pt idx="0">
                    <c:v>91%</c:v>
                  </c:pt>
                  <c:pt idx="1">
                    <c:v>50%</c:v>
                  </c:pt>
                  <c:pt idx="2">
                    <c:v>36%</c:v>
                  </c:pt>
                  <c:pt idx="3">
                    <c:v>20%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1-B083-4D88-A8E3-EEF9591BF257}"/>
            </c:ext>
          </c:extLst>
        </c:ser>
        <c:ser>
          <c:idx val="2"/>
          <c:order val="1"/>
          <c:tx>
            <c:strRef>
              <c:f>Unterkategorien!$W$1</c:f>
              <c:strCache>
                <c:ptCount val="1"/>
                <c:pt idx="0">
                  <c:v>weiblich*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E7686EC2-DEE9-49AE-84E5-E601BA0123E0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11FE-43C0-B0F7-E9624DDE56FD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715FE8EA-6CD9-4978-812A-CD2E94A05DE9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11FE-43C0-B0F7-E9624DDE56FD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552629EF-D32A-4AF3-AF5D-B1BEFD00E79D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11FE-43C0-B0F7-E9624DDE56FD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B8498F1A-AF25-4136-8E5A-1C81A82471C8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11FE-43C0-B0F7-E9624DDE56F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Unterkategorien!$S$2:$S$5</c:f>
              <c:strCache>
                <c:ptCount val="4"/>
                <c:pt idx="0">
                  <c:v>Bedienen</c:v>
                </c:pt>
                <c:pt idx="1">
                  <c:v>Kochen (auch Gastronomie)</c:v>
                </c:pt>
                <c:pt idx="2">
                  <c:v>Reinigen</c:v>
                </c:pt>
                <c:pt idx="3">
                  <c:v>Sonstige</c:v>
                </c:pt>
              </c:strCache>
            </c:strRef>
          </c:cat>
          <c:val>
            <c:numRef>
              <c:f>Unterkategorien!$W$2:$W$5</c:f>
              <c:numCache>
                <c:formatCode>General</c:formatCode>
                <c:ptCount val="4"/>
                <c:pt idx="0">
                  <c:v>2</c:v>
                </c:pt>
                <c:pt idx="1">
                  <c:v>5</c:v>
                </c:pt>
                <c:pt idx="2">
                  <c:v>9</c:v>
                </c:pt>
                <c:pt idx="3">
                  <c:v>12</c:v>
                </c:pt>
              </c:numCache>
            </c:numRef>
          </c:val>
          <c:extLst xmlns:c15="http://schemas.microsoft.com/office/drawing/2012/chart">
            <c:ext xmlns:c15="http://schemas.microsoft.com/office/drawing/2012/chart" uri="{02D57815-91ED-43cb-92C2-25804820EDAC}">
              <c15:datalabelsRange>
                <c15:f>Unterkategorien!$X$2:$X$5</c15:f>
                <c15:dlblRangeCache>
                  <c:ptCount val="4"/>
                  <c:pt idx="0">
                    <c:v>9%</c:v>
                  </c:pt>
                  <c:pt idx="1">
                    <c:v>50%</c:v>
                  </c:pt>
                  <c:pt idx="2">
                    <c:v>64%</c:v>
                  </c:pt>
                  <c:pt idx="3">
                    <c:v>80%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2-B083-4D88-A8E3-EEF9591BF2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100"/>
        <c:axId val="1006897184"/>
        <c:axId val="1732876544"/>
        <c:extLst/>
      </c:barChart>
      <c:catAx>
        <c:axId val="100689718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32876544"/>
        <c:crosses val="autoZero"/>
        <c:auto val="1"/>
        <c:lblAlgn val="ctr"/>
        <c:lblOffset val="100"/>
        <c:noMultiLvlLbl val="0"/>
      </c:catAx>
      <c:valAx>
        <c:axId val="173287654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;#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06897184"/>
        <c:crosses val="autoZero"/>
        <c:crossBetween val="between"/>
      </c:valAx>
      <c:spPr>
        <a:noFill/>
        <a:ln>
          <a:solidFill>
            <a:schemeClr val="accent1">
              <a:alpha val="95000"/>
            </a:schemeClr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Journalismus - Unterkategorien bei den ???</a:t>
            </a:r>
          </a:p>
        </c:rich>
      </c:tx>
      <c:layout>
        <c:manualLayout>
          <c:xMode val="edge"/>
          <c:yMode val="edge"/>
          <c:x val="0.19489995119570522"/>
          <c:y val="5.38721201516477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bar"/>
        <c:grouping val="clustered"/>
        <c:varyColors val="0"/>
        <c:ser>
          <c:idx val="1"/>
          <c:order val="0"/>
          <c:tx>
            <c:strRef>
              <c:f>Unterkategorien!$AD$1</c:f>
              <c:strCache>
                <c:ptCount val="1"/>
                <c:pt idx="0">
                  <c:v>männlich*</c:v>
                </c:pt>
              </c:strCache>
            </c:strRef>
          </c:tx>
          <c:spPr>
            <a:solidFill>
              <a:srgbClr val="15CD90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4A1D844F-D3A7-4FDC-87EC-4719FA11CF50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B083-4D88-A8E3-EEF9591BF25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E8D45959-7E9C-4DB8-9060-481BD4E58936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B083-4D88-A8E3-EEF9591BF257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90C72B73-78C8-4FB0-9B61-E1F21D0F3735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B083-4D88-A8E3-EEF9591BF257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DD7DE232-A5C9-4EE2-86AE-5A19C11F025E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D795-4A21-B2E8-E19F95310F0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Unterkategorien!$AB$2:$AB$6</c15:sqref>
                  </c15:fullRef>
                </c:ext>
              </c:extLst>
              <c:f>(Unterkategorien!$AB$2:$AB$4,Unterkategorien!$AB$6)</c:f>
              <c:strCache>
                <c:ptCount val="4"/>
                <c:pt idx="0">
                  <c:v>Schreibend/investigativ/ohne nähere Angabe</c:v>
                </c:pt>
                <c:pt idx="1">
                  <c:v>Im Radio/Fernsehen</c:v>
                </c:pt>
                <c:pt idx="2">
                  <c:v>Fotografie</c:v>
                </c:pt>
                <c:pt idx="3">
                  <c:v>Sonstiges (PR, Redaktion)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Unterkategorien!$AD$2:$AD$6</c15:sqref>
                  </c15:fullRef>
                </c:ext>
              </c:extLst>
              <c:f>(Unterkategorien!$AD$2:$AD$4,Unterkategorien!$AD$6)</c:f>
              <c:numCache>
                <c:formatCode>General</c:formatCode>
                <c:ptCount val="4"/>
                <c:pt idx="0">
                  <c:v>-34</c:v>
                </c:pt>
                <c:pt idx="1">
                  <c:v>-20</c:v>
                </c:pt>
                <c:pt idx="2">
                  <c:v>-5</c:v>
                </c:pt>
                <c:pt idx="3">
                  <c:v>-3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Unterkategorien!$AC$2:$AC$6</c15:f>
                <c15:dlblRangeCache>
                  <c:ptCount val="5"/>
                  <c:pt idx="0">
                    <c:v>81%</c:v>
                  </c:pt>
                  <c:pt idx="1">
                    <c:v>74%</c:v>
                  </c:pt>
                  <c:pt idx="2">
                    <c:v>71%</c:v>
                  </c:pt>
                  <c:pt idx="3">
                    <c:v>67%</c:v>
                  </c:pt>
                  <c:pt idx="4">
                    <c:v>60%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1-B083-4D88-A8E3-EEF9591BF257}"/>
            </c:ext>
          </c:extLst>
        </c:ser>
        <c:ser>
          <c:idx val="2"/>
          <c:order val="1"/>
          <c:tx>
            <c:strRef>
              <c:f>Unterkategorien!$AF$1</c:f>
              <c:strCache>
                <c:ptCount val="1"/>
                <c:pt idx="0">
                  <c:v>weiblich*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98FD2422-1E23-4EBC-AD8D-09EBE41C754D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D795-4A21-B2E8-E19F95310F0A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0EA81CE-5C06-4A55-9703-CDC921179433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D795-4A21-B2E8-E19F95310F0A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32F82B38-7AA5-44EE-AF16-3E91DD49EB51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D795-4A21-B2E8-E19F95310F0A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8D4BC36E-B7FA-4F86-86A4-8E7DE03FE12B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D795-4A21-B2E8-E19F95310F0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Unterkategorien!$AB$2:$AB$6</c15:sqref>
                  </c15:fullRef>
                </c:ext>
              </c:extLst>
              <c:f>(Unterkategorien!$AB$2:$AB$4,Unterkategorien!$AB$6)</c:f>
              <c:strCache>
                <c:ptCount val="4"/>
                <c:pt idx="0">
                  <c:v>Schreibend/investigativ/ohne nähere Angabe</c:v>
                </c:pt>
                <c:pt idx="1">
                  <c:v>Im Radio/Fernsehen</c:v>
                </c:pt>
                <c:pt idx="2">
                  <c:v>Fotografie</c:v>
                </c:pt>
                <c:pt idx="3">
                  <c:v>Sonstiges (PR, Redaktion)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Unterkategorien!$AF$2:$AF$6</c15:sqref>
                  </c15:fullRef>
                </c:ext>
              </c:extLst>
              <c:f>(Unterkategorien!$AF$2:$AF$4,Unterkategorien!$AF$6)</c:f>
              <c:numCache>
                <c:formatCode>General</c:formatCode>
                <c:ptCount val="4"/>
                <c:pt idx="0">
                  <c:v>8</c:v>
                </c:pt>
                <c:pt idx="1">
                  <c:v>7</c:v>
                </c:pt>
                <c:pt idx="2">
                  <c:v>2</c:v>
                </c:pt>
                <c:pt idx="3">
                  <c:v>2</c:v>
                </c:pt>
              </c:numCache>
            </c:numRef>
          </c:val>
          <c:extLst xmlns:c15="http://schemas.microsoft.com/office/drawing/2012/chart">
            <c:ext xmlns:c15="http://schemas.microsoft.com/office/drawing/2012/chart" uri="{02D57815-91ED-43cb-92C2-25804820EDAC}">
              <c15:datalabelsRange>
                <c15:f>Unterkategorien!$AG$2:$AG$6</c15:f>
                <c15:dlblRangeCache>
                  <c:ptCount val="5"/>
                  <c:pt idx="0">
                    <c:v>19%</c:v>
                  </c:pt>
                  <c:pt idx="1">
                    <c:v>26%</c:v>
                  </c:pt>
                  <c:pt idx="2">
                    <c:v>29%</c:v>
                  </c:pt>
                  <c:pt idx="3">
                    <c:v>33%</c:v>
                  </c:pt>
                  <c:pt idx="4">
                    <c:v>40%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2-B083-4D88-A8E3-EEF9591BF2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100"/>
        <c:axId val="1006897184"/>
        <c:axId val="1732876544"/>
        <c:extLst/>
      </c:barChart>
      <c:catAx>
        <c:axId val="100689718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32876544"/>
        <c:crosses val="autoZero"/>
        <c:auto val="1"/>
        <c:lblAlgn val="ctr"/>
        <c:lblOffset val="100"/>
        <c:noMultiLvlLbl val="0"/>
      </c:catAx>
      <c:valAx>
        <c:axId val="173287654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;#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06897184"/>
        <c:crosses val="autoZero"/>
        <c:crossBetween val="between"/>
      </c:valAx>
      <c:spPr>
        <a:noFill/>
        <a:ln>
          <a:solidFill>
            <a:schemeClr val="accent1">
              <a:alpha val="95000"/>
            </a:schemeClr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Medizin - Unterkategorien bei den ???</a:t>
            </a:r>
          </a:p>
        </c:rich>
      </c:tx>
      <c:layout>
        <c:manualLayout>
          <c:xMode val="edge"/>
          <c:yMode val="edge"/>
          <c:x val="0.40313888888888882"/>
          <c:y val="5.38720538720538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bar"/>
        <c:grouping val="clustered"/>
        <c:varyColors val="0"/>
        <c:ser>
          <c:idx val="1"/>
          <c:order val="0"/>
          <c:tx>
            <c:strRef>
              <c:f>Unterkategorien!$AM$1</c:f>
              <c:strCache>
                <c:ptCount val="1"/>
                <c:pt idx="0">
                  <c:v>männlich*</c:v>
                </c:pt>
              </c:strCache>
            </c:strRef>
          </c:tx>
          <c:spPr>
            <a:solidFill>
              <a:srgbClr val="15CD90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90BCAF61-D7AA-4C3C-B38A-C00EC2682396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B083-4D88-A8E3-EEF9591BF25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FEE233AB-CCBA-4D53-8260-B42CD34E08F9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B083-4D88-A8E3-EEF9591BF257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93020398-CCC6-4D00-9847-3CCE5D32B58F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B083-4D88-A8E3-EEF9591BF25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Unterkategorien!$AK$2:$AK$4</c:f>
              <c:strCache>
                <c:ptCount val="3"/>
                <c:pt idx="0">
                  <c:v>Sonstige</c:v>
                </c:pt>
                <c:pt idx="1">
                  <c:v>Ärzt:innen</c:v>
                </c:pt>
                <c:pt idx="2">
                  <c:v>Therapeut:innen</c:v>
                </c:pt>
              </c:strCache>
            </c:strRef>
          </c:cat>
          <c:val>
            <c:numRef>
              <c:f>Unterkategorien!$AM$2:$AM$4</c:f>
              <c:numCache>
                <c:formatCode>General</c:formatCode>
                <c:ptCount val="3"/>
                <c:pt idx="0">
                  <c:v>-12</c:v>
                </c:pt>
                <c:pt idx="1">
                  <c:v>-25</c:v>
                </c:pt>
                <c:pt idx="2">
                  <c:v>-3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Unterkategorien!$AL$2:$AL$4</c15:f>
                <c15:dlblRangeCache>
                  <c:ptCount val="3"/>
                  <c:pt idx="0">
                    <c:v>92%</c:v>
                  </c:pt>
                  <c:pt idx="1">
                    <c:v>83%</c:v>
                  </c:pt>
                  <c:pt idx="2">
                    <c:v>50%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1-B083-4D88-A8E3-EEF9591BF257}"/>
            </c:ext>
          </c:extLst>
        </c:ser>
        <c:ser>
          <c:idx val="2"/>
          <c:order val="1"/>
          <c:tx>
            <c:strRef>
              <c:f>Unterkategorien!$AO$1</c:f>
              <c:strCache>
                <c:ptCount val="1"/>
                <c:pt idx="0">
                  <c:v>weiblich*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990C3A6F-77A0-4C25-A967-29FFED28A82A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078D-4519-85DF-3F92A2BFDAB6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63C1FD48-106E-4011-B88C-14119258497F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078D-4519-85DF-3F92A2BFDAB6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30B98871-508C-44B4-A49B-9CFE544FA0D7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078D-4519-85DF-3F92A2BFDAB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Unterkategorien!$AK$2:$AK$4</c:f>
              <c:strCache>
                <c:ptCount val="3"/>
                <c:pt idx="0">
                  <c:v>Sonstige</c:v>
                </c:pt>
                <c:pt idx="1">
                  <c:v>Ärzt:innen</c:v>
                </c:pt>
                <c:pt idx="2">
                  <c:v>Therapeut:innen</c:v>
                </c:pt>
              </c:strCache>
            </c:strRef>
          </c:cat>
          <c:val>
            <c:numRef>
              <c:f>Unterkategorien!$AO$2:$AO$4</c:f>
              <c:numCache>
                <c:formatCode>General</c:formatCode>
                <c:ptCount val="3"/>
                <c:pt idx="0">
                  <c:v>1</c:v>
                </c:pt>
                <c:pt idx="1">
                  <c:v>5</c:v>
                </c:pt>
                <c:pt idx="2">
                  <c:v>3</c:v>
                </c:pt>
              </c:numCache>
            </c:numRef>
          </c:val>
          <c:extLst xmlns:c15="http://schemas.microsoft.com/office/drawing/2012/chart">
            <c:ext xmlns:c15="http://schemas.microsoft.com/office/drawing/2012/chart" uri="{02D57815-91ED-43cb-92C2-25804820EDAC}">
              <c15:datalabelsRange>
                <c15:f>Unterkategorien!$AP$2:$AP$4</c15:f>
                <c15:dlblRangeCache>
                  <c:ptCount val="3"/>
                  <c:pt idx="0">
                    <c:v>8%</c:v>
                  </c:pt>
                  <c:pt idx="1">
                    <c:v>17%</c:v>
                  </c:pt>
                  <c:pt idx="2">
                    <c:v>50%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2-B083-4D88-A8E3-EEF9591BF2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100"/>
        <c:axId val="1006897184"/>
        <c:axId val="1732876544"/>
        <c:extLst/>
      </c:barChart>
      <c:catAx>
        <c:axId val="100689718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32876544"/>
        <c:crosses val="autoZero"/>
        <c:auto val="1"/>
        <c:lblAlgn val="ctr"/>
        <c:lblOffset val="100"/>
        <c:noMultiLvlLbl val="0"/>
      </c:catAx>
      <c:valAx>
        <c:axId val="173287654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;#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06897184"/>
        <c:crosses val="autoZero"/>
        <c:crossBetween val="between"/>
      </c:valAx>
      <c:spPr>
        <a:noFill/>
        <a:ln>
          <a:solidFill>
            <a:schemeClr val="accent1">
              <a:alpha val="95000"/>
            </a:schemeClr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Profisport - Unterkategorien bei den ???</a:t>
            </a:r>
          </a:p>
        </c:rich>
      </c:tx>
      <c:layout>
        <c:manualLayout>
          <c:xMode val="edge"/>
          <c:yMode val="edge"/>
          <c:x val="0.17582833682486934"/>
          <c:y val="5.38719424777785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bar"/>
        <c:grouping val="clustered"/>
        <c:varyColors val="0"/>
        <c:ser>
          <c:idx val="1"/>
          <c:order val="0"/>
          <c:tx>
            <c:strRef>
              <c:f>Unterkategorien!$AV$1</c:f>
              <c:strCache>
                <c:ptCount val="1"/>
                <c:pt idx="0">
                  <c:v>männlich*</c:v>
                </c:pt>
              </c:strCache>
            </c:strRef>
          </c:tx>
          <c:spPr>
            <a:solidFill>
              <a:srgbClr val="15CD90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E16849FD-1076-4086-8BF2-5037869072E5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B083-4D88-A8E3-EEF9591BF25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42AAFA18-7EAA-4B40-A340-2E58BE5AECEE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B083-4D88-A8E3-EEF9591BF257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E602152-6869-4B23-9BBE-EA5F0573CB2F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B083-4D88-A8E3-EEF9591BF257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0749A7C3-4FC7-424D-B373-5388F4F7023C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B083-4D88-A8E3-EEF9591BF25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Unterkategorien!$AT$2:$AT$5</c:f>
              <c:strCache>
                <c:ptCount val="4"/>
                <c:pt idx="0">
                  <c:v>Trainer:in</c:v>
                </c:pt>
                <c:pt idx="1">
                  <c:v>Taucher:in</c:v>
                </c:pt>
                <c:pt idx="2">
                  <c:v>Angrenzende Berufe</c:v>
                </c:pt>
                <c:pt idx="3">
                  <c:v>Aktive:r Sportler:in</c:v>
                </c:pt>
              </c:strCache>
            </c:strRef>
          </c:cat>
          <c:val>
            <c:numRef>
              <c:f>Unterkategorien!$AV$2:$AV$5</c:f>
              <c:numCache>
                <c:formatCode>General</c:formatCode>
                <c:ptCount val="4"/>
                <c:pt idx="0">
                  <c:v>-23</c:v>
                </c:pt>
                <c:pt idx="1">
                  <c:v>-4</c:v>
                </c:pt>
                <c:pt idx="2">
                  <c:v>-15</c:v>
                </c:pt>
                <c:pt idx="3">
                  <c:v>-28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Unterkategorien!$AU$2:$AU$5</c15:f>
                <c15:dlblRangeCache>
                  <c:ptCount val="4"/>
                  <c:pt idx="0">
                    <c:v>100%</c:v>
                  </c:pt>
                  <c:pt idx="1">
                    <c:v>100%</c:v>
                  </c:pt>
                  <c:pt idx="2">
                    <c:v>88%</c:v>
                  </c:pt>
                  <c:pt idx="3">
                    <c:v>62%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1-B083-4D88-A8E3-EEF9591BF257}"/>
            </c:ext>
          </c:extLst>
        </c:ser>
        <c:ser>
          <c:idx val="2"/>
          <c:order val="1"/>
          <c:tx>
            <c:strRef>
              <c:f>Unterkategorien!$AX$1</c:f>
              <c:strCache>
                <c:ptCount val="1"/>
                <c:pt idx="0">
                  <c:v>weiblich*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4E5D22D0-F9B3-4BFC-BDCA-C18A697D2BF8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818A-40EF-8AFE-847DDF0C4A08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516C9CCD-D443-4F1D-9F72-CB0095BE7E13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818A-40EF-8AFE-847DDF0C4A08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B70D8402-03A3-4CE8-9A44-8721026F1F6B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818A-40EF-8AFE-847DDF0C4A08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0B27A91B-6BE8-4586-A4C6-C863AFC98939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818A-40EF-8AFE-847DDF0C4A0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Unterkategorien!$AT$2:$AT$5</c:f>
              <c:strCache>
                <c:ptCount val="4"/>
                <c:pt idx="0">
                  <c:v>Trainer:in</c:v>
                </c:pt>
                <c:pt idx="1">
                  <c:v>Taucher:in</c:v>
                </c:pt>
                <c:pt idx="2">
                  <c:v>Angrenzende Berufe</c:v>
                </c:pt>
                <c:pt idx="3">
                  <c:v>Aktive:r Sportler:in</c:v>
                </c:pt>
              </c:strCache>
            </c:strRef>
          </c:cat>
          <c:val>
            <c:numRef>
              <c:f>Unterkategorien!$AX$2:$AX$5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17</c:v>
                </c:pt>
              </c:numCache>
            </c:numRef>
          </c:val>
          <c:extLst xmlns:c15="http://schemas.microsoft.com/office/drawing/2012/chart">
            <c:ext xmlns:c15="http://schemas.microsoft.com/office/drawing/2012/chart" uri="{02D57815-91ED-43cb-92C2-25804820EDAC}">
              <c15:datalabelsRange>
                <c15:f>Unterkategorien!$AY$2:$AY$5</c15:f>
                <c15:dlblRangeCache>
                  <c:ptCount val="4"/>
                  <c:pt idx="0">
                    <c:v>0%</c:v>
                  </c:pt>
                  <c:pt idx="1">
                    <c:v>0%</c:v>
                  </c:pt>
                  <c:pt idx="2">
                    <c:v>12%</c:v>
                  </c:pt>
                  <c:pt idx="3">
                    <c:v>38%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2-B083-4D88-A8E3-EEF9591BF2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100"/>
        <c:axId val="1006897184"/>
        <c:axId val="1732876544"/>
        <c:extLst/>
      </c:barChart>
      <c:catAx>
        <c:axId val="100689718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32876544"/>
        <c:crosses val="autoZero"/>
        <c:auto val="1"/>
        <c:lblAlgn val="ctr"/>
        <c:lblOffset val="100"/>
        <c:noMultiLvlLbl val="0"/>
      </c:catAx>
      <c:valAx>
        <c:axId val="173287654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;#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06897184"/>
        <c:crosses val="autoZero"/>
        <c:crossBetween val="between"/>
      </c:valAx>
      <c:spPr>
        <a:noFill/>
        <a:ln>
          <a:solidFill>
            <a:schemeClr val="accent1">
              <a:alpha val="95000"/>
            </a:schemeClr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Showbusiness - Unterkategorien</a:t>
            </a:r>
            <a:r>
              <a:rPr lang="de-DE" baseline="0"/>
              <a:t> bei den ???</a:t>
            </a:r>
            <a:endParaRPr lang="de-DE"/>
          </a:p>
        </c:rich>
      </c:tx>
      <c:layout>
        <c:manualLayout>
          <c:xMode val="edge"/>
          <c:yMode val="edge"/>
          <c:x val="0.14259733158355209"/>
          <c:y val="3.998323126275882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bar"/>
        <c:grouping val="clustered"/>
        <c:varyColors val="0"/>
        <c:ser>
          <c:idx val="1"/>
          <c:order val="0"/>
          <c:tx>
            <c:strRef>
              <c:f>Unterkategorien!$BE$1</c:f>
              <c:strCache>
                <c:ptCount val="1"/>
                <c:pt idx="0">
                  <c:v>männlich*</c:v>
                </c:pt>
              </c:strCache>
            </c:strRef>
          </c:tx>
          <c:spPr>
            <a:solidFill>
              <a:srgbClr val="15CD90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BD85857F-5D32-4D2F-B452-39FFD7F2D354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B083-4D88-A8E3-EEF9591BF25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2B754063-B9ED-490E-9F7A-814E2E2836F8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B083-4D88-A8E3-EEF9591BF257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2AEE6512-91AE-4A8C-9CD8-DB47DE51F483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B083-4D88-A8E3-EEF9591BF257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C1EBE787-4D7F-453D-9202-F4F58EAF383C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B083-4D88-A8E3-EEF9591BF257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61997702-AC62-4481-BBAE-0F39DBBDB800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349F-4278-9C07-3109FE2B0CC7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DA6AAD4E-A83D-4B19-91B1-94D1EC17D8C6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349F-4278-9C07-3109FE2B0CC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Unterkategorien!$BC$2:$BC$7</c:f>
              <c:strCache>
                <c:ptCount val="6"/>
                <c:pt idx="0">
                  <c:v>Angrenzende Berufe</c:v>
                </c:pt>
                <c:pt idx="1">
                  <c:v>Management</c:v>
                </c:pt>
                <c:pt idx="2">
                  <c:v>Musik (auch E-Musik)</c:v>
                </c:pt>
                <c:pt idx="3">
                  <c:v>Zirkus, Jahrmarkt etc.</c:v>
                </c:pt>
                <c:pt idx="4">
                  <c:v>Film/TV/Theater</c:v>
                </c:pt>
                <c:pt idx="5">
                  <c:v>Model &amp; Tanz</c:v>
                </c:pt>
              </c:strCache>
            </c:strRef>
          </c:cat>
          <c:val>
            <c:numRef>
              <c:f>Unterkategorien!$BE$2:$BE$7</c:f>
              <c:numCache>
                <c:formatCode>General</c:formatCode>
                <c:ptCount val="6"/>
                <c:pt idx="0">
                  <c:v>-10</c:v>
                </c:pt>
                <c:pt idx="1">
                  <c:v>-8</c:v>
                </c:pt>
                <c:pt idx="2">
                  <c:v>-42</c:v>
                </c:pt>
                <c:pt idx="3">
                  <c:v>-45</c:v>
                </c:pt>
                <c:pt idx="4">
                  <c:v>-91</c:v>
                </c:pt>
                <c:pt idx="5">
                  <c:v>-5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Unterkategorien!$BD$2:$BD$7</c15:f>
                <c15:dlblRangeCache>
                  <c:ptCount val="6"/>
                  <c:pt idx="0">
                    <c:v>100%</c:v>
                  </c:pt>
                  <c:pt idx="1">
                    <c:v>89%</c:v>
                  </c:pt>
                  <c:pt idx="2">
                    <c:v>81%</c:v>
                  </c:pt>
                  <c:pt idx="3">
                    <c:v>80%</c:v>
                  </c:pt>
                  <c:pt idx="4">
                    <c:v>67%</c:v>
                  </c:pt>
                  <c:pt idx="5">
                    <c:v>56%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1-B083-4D88-A8E3-EEF9591BF257}"/>
            </c:ext>
          </c:extLst>
        </c:ser>
        <c:ser>
          <c:idx val="2"/>
          <c:order val="1"/>
          <c:tx>
            <c:strRef>
              <c:f>Unterkategorien!$BG$1</c:f>
              <c:strCache>
                <c:ptCount val="1"/>
                <c:pt idx="0">
                  <c:v>weiblich*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2783E44E-CA18-44D0-B5DF-EF6875CAEEF2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349F-4278-9C07-3109FE2B0CC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30694FAF-C97A-4893-9925-99C72850710C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349F-4278-9C07-3109FE2B0CC7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E6046348-3F55-4A03-94C0-8B52A22E9101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349F-4278-9C07-3109FE2B0CC7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6D4DB0F6-D953-4185-9B87-3EC5B0E780E0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349F-4278-9C07-3109FE2B0CC7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8704B8C5-A14C-461A-8C4A-89D430A3A9F9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349F-4278-9C07-3109FE2B0CC7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3BA7943A-E436-4AFF-A2D0-905BC2FC80E9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349F-4278-9C07-3109FE2B0CC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Unterkategorien!$BC$2:$BC$7</c:f>
              <c:strCache>
                <c:ptCount val="6"/>
                <c:pt idx="0">
                  <c:v>Angrenzende Berufe</c:v>
                </c:pt>
                <c:pt idx="1">
                  <c:v>Management</c:v>
                </c:pt>
                <c:pt idx="2">
                  <c:v>Musik (auch E-Musik)</c:v>
                </c:pt>
                <c:pt idx="3">
                  <c:v>Zirkus, Jahrmarkt etc.</c:v>
                </c:pt>
                <c:pt idx="4">
                  <c:v>Film/TV/Theater</c:v>
                </c:pt>
                <c:pt idx="5">
                  <c:v>Model &amp; Tanz</c:v>
                </c:pt>
              </c:strCache>
            </c:strRef>
          </c:cat>
          <c:val>
            <c:numRef>
              <c:f>Unterkategorien!$BG$2:$BG$7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10</c:v>
                </c:pt>
                <c:pt idx="3">
                  <c:v>11</c:v>
                </c:pt>
                <c:pt idx="4">
                  <c:v>44</c:v>
                </c:pt>
                <c:pt idx="5">
                  <c:v>4</c:v>
                </c:pt>
              </c:numCache>
            </c:numRef>
          </c:val>
          <c:extLst xmlns:c15="http://schemas.microsoft.com/office/drawing/2012/chart">
            <c:ext xmlns:c15="http://schemas.microsoft.com/office/drawing/2012/chart" uri="{02D57815-91ED-43cb-92C2-25804820EDAC}">
              <c15:datalabelsRange>
                <c15:f>Unterkategorien!$BH$2:$BH$7</c15:f>
                <c15:dlblRangeCache>
                  <c:ptCount val="6"/>
                  <c:pt idx="0">
                    <c:v>0%</c:v>
                  </c:pt>
                  <c:pt idx="1">
                    <c:v>11%</c:v>
                  </c:pt>
                  <c:pt idx="2">
                    <c:v>19%</c:v>
                  </c:pt>
                  <c:pt idx="3">
                    <c:v>20%</c:v>
                  </c:pt>
                  <c:pt idx="4">
                    <c:v>33%</c:v>
                  </c:pt>
                  <c:pt idx="5">
                    <c:v>44%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2-B083-4D88-A8E3-EEF9591BF2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100"/>
        <c:axId val="1006897184"/>
        <c:axId val="1732876544"/>
        <c:extLst/>
      </c:barChart>
      <c:catAx>
        <c:axId val="100689718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32876544"/>
        <c:crosses val="autoZero"/>
        <c:auto val="1"/>
        <c:lblAlgn val="ctr"/>
        <c:lblOffset val="100"/>
        <c:noMultiLvlLbl val="0"/>
      </c:catAx>
      <c:valAx>
        <c:axId val="173287654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;#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06897184"/>
        <c:crosses val="autoZero"/>
        <c:crossBetween val="between"/>
      </c:valAx>
      <c:spPr>
        <a:noFill/>
        <a:ln>
          <a:solidFill>
            <a:schemeClr val="accent1">
              <a:alpha val="95000"/>
            </a:schemeClr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Geschlechteranteile nach Berufsfeldern bei den ??? (bis 2008)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'Berufe bis 2008'!$P$1</c:f>
              <c:strCache>
                <c:ptCount val="1"/>
                <c:pt idx="0">
                  <c:v>männlich*</c:v>
                </c:pt>
              </c:strCache>
            </c:strRef>
          </c:tx>
          <c:spPr>
            <a:solidFill>
              <a:srgbClr val="15CD90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F9CC5086-2183-4B78-97E4-5D5743823A39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6812-4357-A360-84A9E9E76654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DBAC7A7B-4648-4924-BE06-03AE7483ADAF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6812-4357-A360-84A9E9E76654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38B499DE-AFA2-4A1D-A029-368266D3B408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6812-4357-A360-84A9E9E76654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DBE09C3C-D0CB-4CE7-8A50-F9C52307C22C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6812-4357-A360-84A9E9E76654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DDD7DBDD-D622-41CF-A415-F55E06897E98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6812-4357-A360-84A9E9E76654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91A4A7CF-CE4F-4F7C-B9AD-92311705566E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6812-4357-A360-84A9E9E76654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0D3E70FE-4930-4A79-B792-EC1E77680F3D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6812-4357-A360-84A9E9E76654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B502B877-5778-407F-B5E4-F5C00F43A487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6812-4357-A360-84A9E9E76654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08428182-BCA2-4D16-B37C-65DFE82FBB0D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6812-4357-A360-84A9E9E76654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1703600B-E712-4830-B434-17A3D7E5D713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6812-4357-A360-84A9E9E76654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4898C26F-FED4-4764-AEAA-5CC7B29DF0A4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6812-4357-A360-84A9E9E76654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28661B46-6F23-4297-8874-3E5F9A0142ED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6812-4357-A360-84A9E9E76654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A060DFB1-B397-4AA6-AF3C-3C71CA10FD1D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6812-4357-A360-84A9E9E76654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B4D85698-DD49-434D-91B5-3085E2FB638B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6812-4357-A360-84A9E9E76654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82BA7852-CCCE-46E5-ADDD-B0F71528248C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6812-4357-A360-84A9E9E76654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1358839D-4E33-4C64-8D26-92B506DF6D96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6812-4357-A360-84A9E9E76654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F35BA083-040D-442A-AB9B-6105A005F95B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6812-4357-A360-84A9E9E76654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8B2B5EC5-2645-4DAC-8A80-D5B057552DD5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6812-4357-A360-84A9E9E76654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5485D5D2-587E-40EB-9BA8-AE2D454F8CBB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6812-4357-A360-84A9E9E76654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40543A3F-6961-4C03-95CA-96BD397DEDFC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6812-4357-A360-84A9E9E76654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5A1BCDC0-59DC-4436-86A9-A7FC7AB0628A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6812-4357-A360-84A9E9E76654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B4617584-2D1A-4775-8100-C4C8CD4CBFEC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6812-4357-A360-84A9E9E76654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0B0A006E-5A94-48C7-9FCC-0487AFBB602C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6812-4357-A360-84A9E9E76654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8E45836B-A0EB-499D-BBC6-3E4649B440C4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6812-4357-A360-84A9E9E7665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'Berufe bis 2008'!$N$2:$N$25</c:f>
              <c:strCache>
                <c:ptCount val="24"/>
                <c:pt idx="0">
                  <c:v>Soziales</c:v>
                </c:pt>
                <c:pt idx="1">
                  <c:v>Sonstige Angestellte (Fokus Kund:innenkontakt)</c:v>
                </c:pt>
                <c:pt idx="2">
                  <c:v>Haushaltstätigkeiten</c:v>
                </c:pt>
                <c:pt idx="3">
                  <c:v>Geistes- und Gesellschaftswissenschaften</c:v>
                </c:pt>
                <c:pt idx="4">
                  <c:v>Lehramt</c:v>
                </c:pt>
                <c:pt idx="5">
                  <c:v>Showbusiness</c:v>
                </c:pt>
                <c:pt idx="6">
                  <c:v>Journalismus</c:v>
                </c:pt>
                <c:pt idx="7">
                  <c:v>Medizin</c:v>
                </c:pt>
                <c:pt idx="8">
                  <c:v>Profisport</c:v>
                </c:pt>
                <c:pt idx="9">
                  <c:v>Kreatives</c:v>
                </c:pt>
                <c:pt idx="10">
                  <c:v>Unternehmer:innen in kleinerem Umfang und andere kaufmännische Tätigkeiten</c:v>
                </c:pt>
                <c:pt idx="11">
                  <c:v>Sonstige Angestellte (wenig Kund:innenkontakt)</c:v>
                </c:pt>
                <c:pt idx="12">
                  <c:v>Arbeit mit Tieren</c:v>
                </c:pt>
                <c:pt idx="13">
                  <c:v>Kriminelle ohne Berufsbezeichnung</c:v>
                </c:pt>
                <c:pt idx="14">
                  <c:v>Wirtschaft und Recht</c:v>
                </c:pt>
                <c:pt idx="15">
                  <c:v>Transportwesen</c:v>
                </c:pt>
                <c:pt idx="16">
                  <c:v>Handwerk</c:v>
                </c:pt>
                <c:pt idx="17">
                  <c:v>Spiritualität</c:v>
                </c:pt>
                <c:pt idx="18">
                  <c:v>Outdoor-Betätigungen</c:v>
                </c:pt>
                <c:pt idx="19">
                  <c:v>Politik</c:v>
                </c:pt>
                <c:pt idx="20">
                  <c:v>MINT</c:v>
                </c:pt>
                <c:pt idx="21">
                  <c:v>Sicherheit</c:v>
                </c:pt>
                <c:pt idx="22">
                  <c:v>Polizei</c:v>
                </c:pt>
                <c:pt idx="23">
                  <c:v>Professor:in</c:v>
                </c:pt>
              </c:strCache>
            </c:strRef>
          </c:cat>
          <c:val>
            <c:numRef>
              <c:f>'Berufe bis 2008'!$P$2:$P$25</c:f>
              <c:numCache>
                <c:formatCode>0</c:formatCode>
                <c:ptCount val="24"/>
                <c:pt idx="0">
                  <c:v>-3</c:v>
                </c:pt>
                <c:pt idx="1">
                  <c:v>-32</c:v>
                </c:pt>
                <c:pt idx="2">
                  <c:v>-21</c:v>
                </c:pt>
                <c:pt idx="3">
                  <c:v>-29</c:v>
                </c:pt>
                <c:pt idx="4">
                  <c:v>-6</c:v>
                </c:pt>
                <c:pt idx="5">
                  <c:v>-117</c:v>
                </c:pt>
                <c:pt idx="6">
                  <c:v>-42</c:v>
                </c:pt>
                <c:pt idx="7">
                  <c:v>-21</c:v>
                </c:pt>
                <c:pt idx="8">
                  <c:v>-48</c:v>
                </c:pt>
                <c:pt idx="9">
                  <c:v>-26</c:v>
                </c:pt>
                <c:pt idx="10">
                  <c:v>-54</c:v>
                </c:pt>
                <c:pt idx="11">
                  <c:v>-28</c:v>
                </c:pt>
                <c:pt idx="12">
                  <c:v>-14</c:v>
                </c:pt>
                <c:pt idx="13">
                  <c:v>-133</c:v>
                </c:pt>
                <c:pt idx="14">
                  <c:v>-58</c:v>
                </c:pt>
                <c:pt idx="15">
                  <c:v>-27</c:v>
                </c:pt>
                <c:pt idx="16">
                  <c:v>-16</c:v>
                </c:pt>
                <c:pt idx="17">
                  <c:v>-16</c:v>
                </c:pt>
                <c:pt idx="18">
                  <c:v>-17</c:v>
                </c:pt>
                <c:pt idx="19">
                  <c:v>-19</c:v>
                </c:pt>
                <c:pt idx="20">
                  <c:v>-22</c:v>
                </c:pt>
                <c:pt idx="21">
                  <c:v>-61</c:v>
                </c:pt>
                <c:pt idx="22">
                  <c:v>-91</c:v>
                </c:pt>
                <c:pt idx="23">
                  <c:v>-14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'Berufe bis 2008'!$O$2:$O$25</c15:f>
                <c15:dlblRangeCache>
                  <c:ptCount val="24"/>
                  <c:pt idx="0">
                    <c:v>20%</c:v>
                  </c:pt>
                  <c:pt idx="1">
                    <c:v>34%</c:v>
                  </c:pt>
                  <c:pt idx="2">
                    <c:v>60%</c:v>
                  </c:pt>
                  <c:pt idx="3">
                    <c:v>74%</c:v>
                  </c:pt>
                  <c:pt idx="4">
                    <c:v>75%</c:v>
                  </c:pt>
                  <c:pt idx="5">
                    <c:v>77%</c:v>
                  </c:pt>
                  <c:pt idx="6">
                    <c:v>78%</c:v>
                  </c:pt>
                  <c:pt idx="7">
                    <c:v>78%</c:v>
                  </c:pt>
                  <c:pt idx="8">
                    <c:v>79%</c:v>
                  </c:pt>
                  <c:pt idx="9">
                    <c:v>79%</c:v>
                  </c:pt>
                  <c:pt idx="10">
                    <c:v>81%</c:v>
                  </c:pt>
                  <c:pt idx="11">
                    <c:v>82%</c:v>
                  </c:pt>
                  <c:pt idx="12">
                    <c:v>82%</c:v>
                  </c:pt>
                  <c:pt idx="13">
                    <c:v>90%</c:v>
                  </c:pt>
                  <c:pt idx="14">
                    <c:v>92%</c:v>
                  </c:pt>
                  <c:pt idx="15">
                    <c:v>93%</c:v>
                  </c:pt>
                  <c:pt idx="16">
                    <c:v>94%</c:v>
                  </c:pt>
                  <c:pt idx="17">
                    <c:v>94%</c:v>
                  </c:pt>
                  <c:pt idx="18">
                    <c:v>94%</c:v>
                  </c:pt>
                  <c:pt idx="19">
                    <c:v>95%</c:v>
                  </c:pt>
                  <c:pt idx="20">
                    <c:v>96%</c:v>
                  </c:pt>
                  <c:pt idx="21">
                    <c:v>97%</c:v>
                  </c:pt>
                  <c:pt idx="22">
                    <c:v>99%</c:v>
                  </c:pt>
                  <c:pt idx="23">
                    <c:v>100%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6812-4357-A360-84A9E9E76654}"/>
            </c:ext>
          </c:extLst>
        </c:ser>
        <c:ser>
          <c:idx val="1"/>
          <c:order val="1"/>
          <c:tx>
            <c:strRef>
              <c:f>'Berufe bis 2008'!$R$1</c:f>
              <c:strCache>
                <c:ptCount val="1"/>
                <c:pt idx="0">
                  <c:v>weiblich*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4C515424-E04E-437F-A01D-914DE0DE977A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6812-4357-A360-84A9E9E76654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6D42C805-AB43-4032-8BF8-542D0CFE7813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D-6812-4357-A360-84A9E9E76654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1DBED4B8-FA52-496D-99F2-6AD337851DC8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E-6812-4357-A360-84A9E9E76654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D624E54E-2232-464F-8CE4-8FD9C2255FCE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6812-4357-A360-84A9E9E76654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D944F451-556C-4859-8E92-6432E381EF01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0-6812-4357-A360-84A9E9E76654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24B438BE-E0C8-446A-B1BA-5EB10B69F0BC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1-6812-4357-A360-84A9E9E76654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2C185FA3-ADDA-4A6F-80F7-4BAC31D7B0C9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2-6812-4357-A360-84A9E9E76654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39D5CFE6-2CB9-4215-A6FF-D1C68B7BBBFC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6812-4357-A360-84A9E9E76654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87820B81-BEE1-4ECE-B67D-63D03F3C529F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4-6812-4357-A360-84A9E9E76654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9DC7CD8A-3025-45A6-B226-FDE4EA2E9A2F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5-6812-4357-A360-84A9E9E76654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32C1A339-E799-47C5-A698-B88DB25B23D8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6-6812-4357-A360-84A9E9E76654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980D8A49-612E-47F5-9A29-31B1D8F69660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6812-4357-A360-84A9E9E76654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ABBDCA72-3750-40FC-B64F-BF2074C50EB6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8-6812-4357-A360-84A9E9E76654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9CE5A6BB-C611-4A90-A863-D5C67BC5A376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9-6812-4357-A360-84A9E9E76654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ABCDE824-B188-4424-AAB1-DC5759D9302C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A-6812-4357-A360-84A9E9E76654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966C91BA-22C4-43FD-9EFC-B02D38945EF5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B-6812-4357-A360-84A9E9E76654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91293197-C575-41BC-A3DD-7EB517C0A562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C-6812-4357-A360-84A9E9E76654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86149ED4-3C03-40D5-86DF-3D8EC3F046F1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D-6812-4357-A360-84A9E9E76654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66982107-6BE6-4C01-9EB8-E23DABCC4382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E-6812-4357-A360-84A9E9E76654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53ED47C1-B05E-40B7-B1D4-5E3B884A704C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F-6812-4357-A360-84A9E9E76654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4B27B091-D403-4C0D-BD9A-3991669AC758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0-6812-4357-A360-84A9E9E76654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0753124E-B9E9-426E-90C1-247CEA3BEFE2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1-6812-4357-A360-84A9E9E76654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11E7982F-6508-41E7-8A60-C7442D94A458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2-6812-4357-A360-84A9E9E76654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B973ADA0-0633-4904-B586-0848DA7247EA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3-6812-4357-A360-84A9E9E7665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'Berufe bis 2008'!$N$2:$N$25</c:f>
              <c:strCache>
                <c:ptCount val="24"/>
                <c:pt idx="0">
                  <c:v>Soziales</c:v>
                </c:pt>
                <c:pt idx="1">
                  <c:v>Sonstige Angestellte (Fokus Kund:innenkontakt)</c:v>
                </c:pt>
                <c:pt idx="2">
                  <c:v>Haushaltstätigkeiten</c:v>
                </c:pt>
                <c:pt idx="3">
                  <c:v>Geistes- und Gesellschaftswissenschaften</c:v>
                </c:pt>
                <c:pt idx="4">
                  <c:v>Lehramt</c:v>
                </c:pt>
                <c:pt idx="5">
                  <c:v>Showbusiness</c:v>
                </c:pt>
                <c:pt idx="6">
                  <c:v>Journalismus</c:v>
                </c:pt>
                <c:pt idx="7">
                  <c:v>Medizin</c:v>
                </c:pt>
                <c:pt idx="8">
                  <c:v>Profisport</c:v>
                </c:pt>
                <c:pt idx="9">
                  <c:v>Kreatives</c:v>
                </c:pt>
                <c:pt idx="10">
                  <c:v>Unternehmer:innen in kleinerem Umfang und andere kaufmännische Tätigkeiten</c:v>
                </c:pt>
                <c:pt idx="11">
                  <c:v>Sonstige Angestellte (wenig Kund:innenkontakt)</c:v>
                </c:pt>
                <c:pt idx="12">
                  <c:v>Arbeit mit Tieren</c:v>
                </c:pt>
                <c:pt idx="13">
                  <c:v>Kriminelle ohne Berufsbezeichnung</c:v>
                </c:pt>
                <c:pt idx="14">
                  <c:v>Wirtschaft und Recht</c:v>
                </c:pt>
                <c:pt idx="15">
                  <c:v>Transportwesen</c:v>
                </c:pt>
                <c:pt idx="16">
                  <c:v>Handwerk</c:v>
                </c:pt>
                <c:pt idx="17">
                  <c:v>Spiritualität</c:v>
                </c:pt>
                <c:pt idx="18">
                  <c:v>Outdoor-Betätigungen</c:v>
                </c:pt>
                <c:pt idx="19">
                  <c:v>Politik</c:v>
                </c:pt>
                <c:pt idx="20">
                  <c:v>MINT</c:v>
                </c:pt>
                <c:pt idx="21">
                  <c:v>Sicherheit</c:v>
                </c:pt>
                <c:pt idx="22">
                  <c:v>Polizei</c:v>
                </c:pt>
                <c:pt idx="23">
                  <c:v>Professor:in</c:v>
                </c:pt>
              </c:strCache>
            </c:strRef>
          </c:cat>
          <c:val>
            <c:numRef>
              <c:f>'Berufe bis 2008'!$R$2:$R$25</c:f>
              <c:numCache>
                <c:formatCode>General</c:formatCode>
                <c:ptCount val="24"/>
                <c:pt idx="0">
                  <c:v>12</c:v>
                </c:pt>
                <c:pt idx="1">
                  <c:v>62</c:v>
                </c:pt>
                <c:pt idx="2">
                  <c:v>14</c:v>
                </c:pt>
                <c:pt idx="3">
                  <c:v>10</c:v>
                </c:pt>
                <c:pt idx="4">
                  <c:v>2</c:v>
                </c:pt>
                <c:pt idx="5">
                  <c:v>34</c:v>
                </c:pt>
                <c:pt idx="6">
                  <c:v>12</c:v>
                </c:pt>
                <c:pt idx="7">
                  <c:v>6</c:v>
                </c:pt>
                <c:pt idx="8">
                  <c:v>13</c:v>
                </c:pt>
                <c:pt idx="9">
                  <c:v>7</c:v>
                </c:pt>
                <c:pt idx="10">
                  <c:v>13</c:v>
                </c:pt>
                <c:pt idx="11">
                  <c:v>6</c:v>
                </c:pt>
                <c:pt idx="12">
                  <c:v>3</c:v>
                </c:pt>
                <c:pt idx="13">
                  <c:v>14</c:v>
                </c:pt>
                <c:pt idx="14">
                  <c:v>5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2</c:v>
                </c:pt>
                <c:pt idx="22">
                  <c:v>1</c:v>
                </c:pt>
                <c:pt idx="23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'Berufe bis 2008'!$S$2:$S$25</c15:f>
                <c15:dlblRangeCache>
                  <c:ptCount val="24"/>
                  <c:pt idx="0">
                    <c:v>80%</c:v>
                  </c:pt>
                  <c:pt idx="1">
                    <c:v>66%</c:v>
                  </c:pt>
                  <c:pt idx="2">
                    <c:v>40%</c:v>
                  </c:pt>
                  <c:pt idx="3">
                    <c:v>26%</c:v>
                  </c:pt>
                  <c:pt idx="4">
                    <c:v>25%</c:v>
                  </c:pt>
                  <c:pt idx="5">
                    <c:v>23%</c:v>
                  </c:pt>
                  <c:pt idx="6">
                    <c:v>22%</c:v>
                  </c:pt>
                  <c:pt idx="7">
                    <c:v>22%</c:v>
                  </c:pt>
                  <c:pt idx="8">
                    <c:v>21%</c:v>
                  </c:pt>
                  <c:pt idx="9">
                    <c:v>21%</c:v>
                  </c:pt>
                  <c:pt idx="10">
                    <c:v>19%</c:v>
                  </c:pt>
                  <c:pt idx="11">
                    <c:v>18%</c:v>
                  </c:pt>
                  <c:pt idx="12">
                    <c:v>18%</c:v>
                  </c:pt>
                  <c:pt idx="13">
                    <c:v>10%</c:v>
                  </c:pt>
                  <c:pt idx="14">
                    <c:v>8%</c:v>
                  </c:pt>
                  <c:pt idx="15">
                    <c:v>7%</c:v>
                  </c:pt>
                  <c:pt idx="16">
                    <c:v>6%</c:v>
                  </c:pt>
                  <c:pt idx="17">
                    <c:v>6%</c:v>
                  </c:pt>
                  <c:pt idx="18">
                    <c:v>6%</c:v>
                  </c:pt>
                  <c:pt idx="19">
                    <c:v>5%</c:v>
                  </c:pt>
                  <c:pt idx="20">
                    <c:v>4%</c:v>
                  </c:pt>
                  <c:pt idx="21">
                    <c:v>3%</c:v>
                  </c:pt>
                  <c:pt idx="22">
                    <c:v>1%</c:v>
                  </c:pt>
                  <c:pt idx="23">
                    <c:v>0%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1-6812-4357-A360-84A9E9E766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100"/>
        <c:axId val="1011749216"/>
        <c:axId val="1205350208"/>
      </c:barChart>
      <c:catAx>
        <c:axId val="101174921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05350208"/>
        <c:crosses val="autoZero"/>
        <c:auto val="0"/>
        <c:lblAlgn val="ctr"/>
        <c:lblOffset val="1000"/>
        <c:noMultiLvlLbl val="0"/>
      </c:catAx>
      <c:valAx>
        <c:axId val="12053502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;#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117492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Soziales - Unterkategorien bei den ???</a:t>
            </a:r>
          </a:p>
        </c:rich>
      </c:tx>
      <c:layout>
        <c:manualLayout>
          <c:xMode val="edge"/>
          <c:yMode val="edge"/>
          <c:x val="0.2362371311484513"/>
          <c:y val="5.387225283518735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bar"/>
        <c:grouping val="clustered"/>
        <c:varyColors val="0"/>
        <c:ser>
          <c:idx val="1"/>
          <c:order val="0"/>
          <c:tx>
            <c:strRef>
              <c:f>Unterkategorien!$BN$1</c:f>
              <c:strCache>
                <c:ptCount val="1"/>
                <c:pt idx="0">
                  <c:v>männlich*</c:v>
                </c:pt>
              </c:strCache>
            </c:strRef>
          </c:tx>
          <c:spPr>
            <a:solidFill>
              <a:srgbClr val="15CD90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AC2F1BFA-F9E6-4388-AB3E-8F07585AB794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B083-4D88-A8E3-EEF9591BF257}"/>
                </c:ext>
              </c:extLst>
            </c:dLbl>
            <c:dLbl>
              <c:idx val="1"/>
              <c:layout>
                <c:manualLayout>
                  <c:x val="-6.3469675599435824E-2"/>
                  <c:y val="0"/>
                </c:manualLayout>
              </c:layout>
              <c:tx>
                <c:rich>
                  <a:bodyPr/>
                  <a:lstStyle/>
                  <a:p>
                    <a:fld id="{CF235F0E-28E3-4A9A-98BE-B78ED0DE0037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B083-4D88-A8E3-EEF9591BF257}"/>
                </c:ext>
              </c:extLst>
            </c:dLbl>
            <c:dLbl>
              <c:idx val="2"/>
              <c:layout>
                <c:manualLayout>
                  <c:x val="-6.5820404325340851E-2"/>
                  <c:y val="0"/>
                </c:manualLayout>
              </c:layout>
              <c:tx>
                <c:rich>
                  <a:bodyPr/>
                  <a:lstStyle/>
                  <a:p>
                    <a:fld id="{F12522DA-F8AC-4411-BDCF-CA653272D771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B083-4D88-A8E3-EEF9591BF25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Unterkategorien!$BL$2:$BL$4</c:f>
              <c:strCache>
                <c:ptCount val="3"/>
                <c:pt idx="0">
                  <c:v>Pflege</c:v>
                </c:pt>
                <c:pt idx="1">
                  <c:v>Pädagogik/Soziale Arbeit</c:v>
                </c:pt>
                <c:pt idx="2">
                  <c:v>Sonstige</c:v>
                </c:pt>
              </c:strCache>
            </c:strRef>
          </c:cat>
          <c:val>
            <c:numRef>
              <c:f>Unterkategorien!$BN$2:$BN$4</c:f>
              <c:numCache>
                <c:formatCode>General</c:formatCode>
                <c:ptCount val="3"/>
                <c:pt idx="0">
                  <c:v>-13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Unterkategorien!$BM$2:$BM$4</c15:f>
                <c15:dlblRangeCache>
                  <c:ptCount val="3"/>
                  <c:pt idx="0">
                    <c:v>32%</c:v>
                  </c:pt>
                  <c:pt idx="1">
                    <c:v>0%</c:v>
                  </c:pt>
                  <c:pt idx="2">
                    <c:v>0%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1-B083-4D88-A8E3-EEF9591BF257}"/>
            </c:ext>
          </c:extLst>
        </c:ser>
        <c:ser>
          <c:idx val="2"/>
          <c:order val="1"/>
          <c:tx>
            <c:strRef>
              <c:f>Unterkategorien!$BP$1</c:f>
              <c:strCache>
                <c:ptCount val="1"/>
                <c:pt idx="0">
                  <c:v>weiblich*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1F66BFF9-447C-42A8-9A7F-8DBD095FCED4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ECD6-44E5-9E10-2165BCDBC6FB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36ECA72B-B5CD-48F4-B345-6C2CD21F8BC1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ECD6-44E5-9E10-2165BCDBC6FB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27E58899-55F0-44B1-BB3C-6334E0D658CD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ECD6-44E5-9E10-2165BCDBC6F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Unterkategorien!$BL$2:$BL$4</c:f>
              <c:strCache>
                <c:ptCount val="3"/>
                <c:pt idx="0">
                  <c:v>Pflege</c:v>
                </c:pt>
                <c:pt idx="1">
                  <c:v>Pädagogik/Soziale Arbeit</c:v>
                </c:pt>
                <c:pt idx="2">
                  <c:v>Sonstige</c:v>
                </c:pt>
              </c:strCache>
            </c:strRef>
          </c:cat>
          <c:val>
            <c:numRef>
              <c:f>Unterkategorien!$BP$2:$BP$4</c:f>
              <c:numCache>
                <c:formatCode>General</c:formatCode>
                <c:ptCount val="3"/>
                <c:pt idx="0">
                  <c:v>28</c:v>
                </c:pt>
                <c:pt idx="1">
                  <c:v>4</c:v>
                </c:pt>
                <c:pt idx="2">
                  <c:v>1</c:v>
                </c:pt>
              </c:numCache>
            </c:numRef>
          </c:val>
          <c:extLst xmlns:c15="http://schemas.microsoft.com/office/drawing/2012/chart">
            <c:ext xmlns:c15="http://schemas.microsoft.com/office/drawing/2012/chart" uri="{02D57815-91ED-43cb-92C2-25804820EDAC}">
              <c15:datalabelsRange>
                <c15:f>Unterkategorien!$BQ$2:$BQ$4</c15:f>
                <c15:dlblRangeCache>
                  <c:ptCount val="3"/>
                  <c:pt idx="0">
                    <c:v>68%</c:v>
                  </c:pt>
                  <c:pt idx="1">
                    <c:v>100%</c:v>
                  </c:pt>
                  <c:pt idx="2">
                    <c:v>100%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2-B083-4D88-A8E3-EEF9591BF2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100"/>
        <c:axId val="1006897184"/>
        <c:axId val="1732876544"/>
        <c:extLst/>
      </c:barChart>
      <c:catAx>
        <c:axId val="100689718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32876544"/>
        <c:crosses val="autoZero"/>
        <c:auto val="1"/>
        <c:lblAlgn val="ctr"/>
        <c:lblOffset val="100"/>
        <c:noMultiLvlLbl val="0"/>
      </c:catAx>
      <c:valAx>
        <c:axId val="173287654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;#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06897184"/>
        <c:crosses val="autoZero"/>
        <c:crossBetween val="between"/>
      </c:valAx>
      <c:spPr>
        <a:noFill/>
        <a:ln>
          <a:solidFill>
            <a:schemeClr val="accent1">
              <a:alpha val="95000"/>
            </a:schemeClr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Wirtschaft</a:t>
            </a:r>
            <a:r>
              <a:rPr lang="de-DE" baseline="0"/>
              <a:t> und Recht - Unterkategorien bei den ???</a:t>
            </a:r>
            <a:endParaRPr lang="de-DE"/>
          </a:p>
        </c:rich>
      </c:tx>
      <c:layout>
        <c:manualLayout>
          <c:xMode val="edge"/>
          <c:yMode val="edge"/>
          <c:x val="0.1826712328767123"/>
          <c:y val="5.38721201516477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bar"/>
        <c:grouping val="clustered"/>
        <c:varyColors val="0"/>
        <c:ser>
          <c:idx val="1"/>
          <c:order val="0"/>
          <c:tx>
            <c:strRef>
              <c:f>Unterkategorien!$BW$1</c:f>
              <c:strCache>
                <c:ptCount val="1"/>
                <c:pt idx="0">
                  <c:v>männlich*</c:v>
                </c:pt>
              </c:strCache>
            </c:strRef>
          </c:tx>
          <c:spPr>
            <a:solidFill>
              <a:srgbClr val="15CD90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FE1B6B64-AD2A-4383-97B3-1A698AF228E3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B083-4D88-A8E3-EEF9591BF25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B92B30B0-8BAD-423B-B998-264F155F59AE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B083-4D88-A8E3-EEF9591BF257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2C923391-5E9D-4E93-B1C0-98CA83F84A85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B083-4D88-A8E3-EEF9591BF257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8368521F-5599-4C5C-9F9F-E536AB2C284C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B083-4D88-A8E3-EEF9591BF25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Unterkategorien!$BU$2:$BU$5</c:f>
              <c:strCache>
                <c:ptCount val="4"/>
                <c:pt idx="0">
                  <c:v>Unternehmer:innen/Geschäftsführer:innen in größerem Umfang</c:v>
                </c:pt>
                <c:pt idx="1">
                  <c:v>Weitere wirtschaftsbezogene Berufe</c:v>
                </c:pt>
                <c:pt idx="2">
                  <c:v>Sonstige</c:v>
                </c:pt>
                <c:pt idx="3">
                  <c:v>Juristische Berufe</c:v>
                </c:pt>
              </c:strCache>
            </c:strRef>
          </c:cat>
          <c:val>
            <c:numRef>
              <c:f>Unterkategorien!$BW$2:$BW$5</c:f>
              <c:numCache>
                <c:formatCode>General</c:formatCode>
                <c:ptCount val="4"/>
                <c:pt idx="0">
                  <c:v>-57</c:v>
                </c:pt>
                <c:pt idx="1">
                  <c:v>-12</c:v>
                </c:pt>
                <c:pt idx="2">
                  <c:v>-11</c:v>
                </c:pt>
                <c:pt idx="3">
                  <c:v>-15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Unterkategorien!$BV$2:$BV$5</c15:f>
                <c15:dlblRangeCache>
                  <c:ptCount val="4"/>
                  <c:pt idx="0">
                    <c:v>95%</c:v>
                  </c:pt>
                  <c:pt idx="1">
                    <c:v>86%</c:v>
                  </c:pt>
                  <c:pt idx="2">
                    <c:v>85%</c:v>
                  </c:pt>
                  <c:pt idx="3">
                    <c:v>79%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1-B083-4D88-A8E3-EEF9591BF257}"/>
            </c:ext>
          </c:extLst>
        </c:ser>
        <c:ser>
          <c:idx val="2"/>
          <c:order val="1"/>
          <c:tx>
            <c:strRef>
              <c:f>Unterkategorien!$BY$1</c:f>
              <c:strCache>
                <c:ptCount val="1"/>
                <c:pt idx="0">
                  <c:v>weiblich*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3E9773EB-6A63-428B-80C9-00C2B5EF4CF1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BC8D-4FD1-B7C5-557109D54D29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4B76C41E-447B-4211-94A5-A43EAB6267AD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BC8D-4FD1-B7C5-557109D54D29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3F5C08CA-C6A9-4DCE-A9CA-D0A4A93CB046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BC8D-4FD1-B7C5-557109D54D29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C190C0D4-94FE-4098-996C-B0D2271B57F4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BC8D-4FD1-B7C5-557109D54D2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Unterkategorien!$BU$2:$BU$5</c:f>
              <c:strCache>
                <c:ptCount val="4"/>
                <c:pt idx="0">
                  <c:v>Unternehmer:innen/Geschäftsführer:innen in größerem Umfang</c:v>
                </c:pt>
                <c:pt idx="1">
                  <c:v>Weitere wirtschaftsbezogene Berufe</c:v>
                </c:pt>
                <c:pt idx="2">
                  <c:v>Sonstige</c:v>
                </c:pt>
                <c:pt idx="3">
                  <c:v>Juristische Berufe</c:v>
                </c:pt>
              </c:strCache>
            </c:strRef>
          </c:cat>
          <c:val>
            <c:numRef>
              <c:f>Unterkategorien!$BY$2:$BY$5</c:f>
              <c:numCache>
                <c:formatCode>General</c:formatCode>
                <c:ptCount val="4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4</c:v>
                </c:pt>
              </c:numCache>
            </c:numRef>
          </c:val>
          <c:extLst xmlns:c15="http://schemas.microsoft.com/office/drawing/2012/chart">
            <c:ext xmlns:c15="http://schemas.microsoft.com/office/drawing/2012/chart" uri="{02D57815-91ED-43cb-92C2-25804820EDAC}">
              <c15:datalabelsRange>
                <c15:f>Unterkategorien!$BZ$2:$BZ$5</c15:f>
                <c15:dlblRangeCache>
                  <c:ptCount val="4"/>
                  <c:pt idx="0">
                    <c:v>5%</c:v>
                  </c:pt>
                  <c:pt idx="1">
                    <c:v>14%</c:v>
                  </c:pt>
                  <c:pt idx="2">
                    <c:v>15%</c:v>
                  </c:pt>
                  <c:pt idx="3">
                    <c:v>21%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2-B083-4D88-A8E3-EEF9591BF2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100"/>
        <c:axId val="1006897184"/>
        <c:axId val="1732876544"/>
        <c:extLst/>
      </c:barChart>
      <c:catAx>
        <c:axId val="100689718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32876544"/>
        <c:crosses val="autoZero"/>
        <c:auto val="1"/>
        <c:lblAlgn val="ctr"/>
        <c:lblOffset val="100"/>
        <c:noMultiLvlLbl val="0"/>
      </c:catAx>
      <c:valAx>
        <c:axId val="173287654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;#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06897184"/>
        <c:crosses val="autoZero"/>
        <c:crossBetween val="between"/>
      </c:valAx>
      <c:spPr>
        <a:noFill/>
        <a:ln>
          <a:solidFill>
            <a:schemeClr val="accent1">
              <a:alpha val="95000"/>
            </a:schemeClr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Geschlechteranteile nach Berufsfeldern bei den ??? (ab 2009)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7.4986001749781275E-2"/>
          <c:y val="8.3367983367983373E-2"/>
          <c:w val="0.85385433070866146"/>
          <c:h val="0.80789238663254415"/>
        </c:manualLayout>
      </c:layout>
      <c:barChart>
        <c:barDir val="bar"/>
        <c:grouping val="clustered"/>
        <c:varyColors val="0"/>
        <c:ser>
          <c:idx val="1"/>
          <c:order val="1"/>
          <c:tx>
            <c:strRef>
              <c:f>'Berufe ab 2009'!$C$1</c:f>
              <c:strCache>
                <c:ptCount val="1"/>
                <c:pt idx="0">
                  <c:v>männlich*</c:v>
                </c:pt>
              </c:strCache>
            </c:strRef>
          </c:tx>
          <c:spPr>
            <a:solidFill>
              <a:srgbClr val="15CD90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4C6B59D2-4905-4F70-BA22-B6C60B39EAFF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12E9-418A-8505-4F6821FF069B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526B945D-CC99-47CF-8314-DA180FB53E0A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12E9-418A-8505-4F6821FF069B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225AEC98-D9A5-436F-A3D0-FD40659A19AC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12E9-418A-8505-4F6821FF069B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E02D58A7-C2AD-402E-AE41-B43EFFAC7856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12E9-418A-8505-4F6821FF069B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9496B146-5048-48E4-825C-4317421E2123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12E9-418A-8505-4F6821FF069B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3D00284C-CA4B-4CAE-B999-BDD8C8E4D9EC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12E9-418A-8505-4F6821FF069B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BE707A31-3F76-46B5-A27D-8A8D649589F3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12E9-418A-8505-4F6821FF069B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7F4B8830-27EC-4EDF-A50C-7327FA7C85C7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12E9-418A-8505-4F6821FF069B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3A315912-42E5-4403-A7BA-5D3F658B1A3E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12E9-418A-8505-4F6821FF069B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F99F67C0-51E9-4EE1-9305-565791F46446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12E9-418A-8505-4F6821FF069B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1558548B-2F29-4947-8B0B-1E89053DAE2E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12E9-418A-8505-4F6821FF069B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09953624-C943-448C-82CB-B58CAEB4DB84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12E9-418A-8505-4F6821FF069B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BE01EC4D-0368-4C33-AFDB-BC540569AE48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12E9-418A-8505-4F6821FF069B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6605B1C7-6F63-4769-B4C0-487330D1B584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12E9-418A-8505-4F6821FF069B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A8E7FD7F-AA2A-4347-BF7B-684700A83B98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12E9-418A-8505-4F6821FF069B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C1B5600A-C751-4F09-BE12-3E4988B75B03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12E9-418A-8505-4F6821FF069B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87618398-AAFA-49E1-BEE9-B9DE35B3AA19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12E9-418A-8505-4F6821FF069B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681147A5-7B87-4D1B-B753-DFA52581172E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12E9-418A-8505-4F6821FF069B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972C57D5-E16D-4E94-ABE2-322E6BEA0DA0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12E9-418A-8505-4F6821FF069B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43721728-496D-4281-8592-D53A87CED340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12E9-418A-8505-4F6821FF069B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F9F19CF0-38FE-4132-8C84-5E75C9B2B2A0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12E9-418A-8505-4F6821FF069B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E553CC0A-2E22-4E2D-9FEC-C2EED2A63EDD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12E9-418A-8505-4F6821FF069B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95BE5639-DE77-4C36-943D-7BF202A18DCA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C-12E9-418A-8505-4F6821FF069B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206A89FC-50EC-4F30-B465-5DC9E0EB037C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D-12E9-418A-8505-4F6821FF069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extLst>
                <c:ext xmlns:c15="http://schemas.microsoft.com/office/drawing/2012/chart" uri="{02D57815-91ED-43cb-92C2-25804820EDAC}">
                  <c15:fullRef>
                    <c15:sqref>'Berufe ab 2009'!$A$2:$A$26</c15:sqref>
                  </c15:fullRef>
                </c:ext>
              </c:extLst>
              <c:f>('Berufe ab 2009'!$A$2:$A$4,'Berufe ab 2009'!$A$6:$A$26)</c:f>
              <c:strCache>
                <c:ptCount val="24"/>
                <c:pt idx="0">
                  <c:v>→Soziales</c:v>
                </c:pt>
                <c:pt idx="1">
                  <c:v>→Sonstige Angestellte (Fokus Kund:innenkontakt)</c:v>
                </c:pt>
                <c:pt idx="2">
                  <c:v>→Haushaltstätigkeiten</c:v>
                </c:pt>
                <c:pt idx="3">
                  <c:v>↓Lehramt</c:v>
                </c:pt>
                <c:pt idx="4">
                  <c:v>↓Spiritualität</c:v>
                </c:pt>
                <c:pt idx="5">
                  <c:v>→Showbusiness</c:v>
                </c:pt>
                <c:pt idx="6">
                  <c:v>↑Geistes- und Gesellschaftswissenschaften</c:v>
                </c:pt>
                <c:pt idx="7">
                  <c:v>↓Arbeit mit Tieren</c:v>
                </c:pt>
                <c:pt idx="8">
                  <c:v>↑Journalismus</c:v>
                </c:pt>
                <c:pt idx="9">
                  <c:v>↓Politik</c:v>
                </c:pt>
                <c:pt idx="10">
                  <c:v>↑Profisport</c:v>
                </c:pt>
                <c:pt idx="11">
                  <c:v>↓Professor:in</c:v>
                </c:pt>
                <c:pt idx="12">
                  <c:v>↓Kriminelle ohne Berufsbezeichnung</c:v>
                </c:pt>
                <c:pt idx="13">
                  <c:v>↑Unternehmer:innen in kleinerem Umfang und andere kaufmännische Tätigkeiten</c:v>
                </c:pt>
                <c:pt idx="14">
                  <c:v>↓Outdoor-Betätigungen</c:v>
                </c:pt>
                <c:pt idx="15">
                  <c:v>↑Kreatives</c:v>
                </c:pt>
                <c:pt idx="16">
                  <c:v>↑Wirtschaft und Recht</c:v>
                </c:pt>
                <c:pt idx="17">
                  <c:v>↑Medizin</c:v>
                </c:pt>
                <c:pt idx="18">
                  <c:v>↓MINT</c:v>
                </c:pt>
                <c:pt idx="19">
                  <c:v>↓Sicherheit</c:v>
                </c:pt>
                <c:pt idx="20">
                  <c:v>↓Polizei</c:v>
                </c:pt>
                <c:pt idx="21">
                  <c:v>↑Sonstige Angestellte (wenig Kund:innenkontakt)</c:v>
                </c:pt>
                <c:pt idx="22">
                  <c:v>↑Transportwesen</c:v>
                </c:pt>
                <c:pt idx="23">
                  <c:v>↑Handwerk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'Berufe ab 2009'!$C$2:$C$26</c15:sqref>
                  </c15:fullRef>
                </c:ext>
              </c:extLst>
              <c:f>('Berufe ab 2009'!$C$2:$C$4,'Berufe ab 2009'!$C$6:$C$26)</c:f>
              <c:numCache>
                <c:formatCode>General</c:formatCode>
                <c:ptCount val="24"/>
                <c:pt idx="0">
                  <c:v>-10</c:v>
                </c:pt>
                <c:pt idx="1">
                  <c:v>-27</c:v>
                </c:pt>
                <c:pt idx="2">
                  <c:v>-13</c:v>
                </c:pt>
                <c:pt idx="3">
                  <c:v>-8</c:v>
                </c:pt>
                <c:pt idx="4">
                  <c:v>-11</c:v>
                </c:pt>
                <c:pt idx="5">
                  <c:v>-84</c:v>
                </c:pt>
                <c:pt idx="6">
                  <c:v>-20</c:v>
                </c:pt>
                <c:pt idx="7">
                  <c:v>-14</c:v>
                </c:pt>
                <c:pt idx="8">
                  <c:v>-20</c:v>
                </c:pt>
                <c:pt idx="9">
                  <c:v>-11</c:v>
                </c:pt>
                <c:pt idx="10">
                  <c:v>-22</c:v>
                </c:pt>
                <c:pt idx="11">
                  <c:v>-8</c:v>
                </c:pt>
                <c:pt idx="12">
                  <c:v>-109</c:v>
                </c:pt>
                <c:pt idx="13">
                  <c:v>-38</c:v>
                </c:pt>
                <c:pt idx="14">
                  <c:v>-14</c:v>
                </c:pt>
                <c:pt idx="15">
                  <c:v>-18</c:v>
                </c:pt>
                <c:pt idx="16">
                  <c:v>-37</c:v>
                </c:pt>
                <c:pt idx="17">
                  <c:v>-19</c:v>
                </c:pt>
                <c:pt idx="18">
                  <c:v>-27</c:v>
                </c:pt>
                <c:pt idx="19">
                  <c:v>-59</c:v>
                </c:pt>
                <c:pt idx="20">
                  <c:v>-78</c:v>
                </c:pt>
                <c:pt idx="21">
                  <c:v>-36</c:v>
                </c:pt>
                <c:pt idx="22">
                  <c:v>-25</c:v>
                </c:pt>
                <c:pt idx="23">
                  <c:v>-16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'Berufe ab 2009'!$B$2:$B$26</c15:f>
                <c15:dlblRangeCache>
                  <c:ptCount val="25"/>
                  <c:pt idx="0">
                    <c:v>32%</c:v>
                  </c:pt>
                  <c:pt idx="1">
                    <c:v>40%</c:v>
                  </c:pt>
                  <c:pt idx="2">
                    <c:v>48%</c:v>
                  </c:pt>
                  <c:pt idx="3">
                    <c:v>54%</c:v>
                  </c:pt>
                  <c:pt idx="4">
                    <c:v>62%</c:v>
                  </c:pt>
                  <c:pt idx="5">
                    <c:v>65%</c:v>
                  </c:pt>
                  <c:pt idx="6">
                    <c:v>70%</c:v>
                  </c:pt>
                  <c:pt idx="7">
                    <c:v>71%</c:v>
                  </c:pt>
                  <c:pt idx="8">
                    <c:v>74%</c:v>
                  </c:pt>
                  <c:pt idx="9">
                    <c:v>74%</c:v>
                  </c:pt>
                  <c:pt idx="10">
                    <c:v>79%</c:v>
                  </c:pt>
                  <c:pt idx="11">
                    <c:v>79%</c:v>
                  </c:pt>
                  <c:pt idx="12">
                    <c:v>80%</c:v>
                  </c:pt>
                  <c:pt idx="13">
                    <c:v>80%</c:v>
                  </c:pt>
                  <c:pt idx="14">
                    <c:v>81%</c:v>
                  </c:pt>
                  <c:pt idx="15">
                    <c:v>82%</c:v>
                  </c:pt>
                  <c:pt idx="16">
                    <c:v>86%</c:v>
                  </c:pt>
                  <c:pt idx="17">
                    <c:v>86%</c:v>
                  </c:pt>
                  <c:pt idx="18">
                    <c:v>86%</c:v>
                  </c:pt>
                  <c:pt idx="19">
                    <c:v>90%</c:v>
                  </c:pt>
                  <c:pt idx="20">
                    <c:v>91%</c:v>
                  </c:pt>
                  <c:pt idx="21">
                    <c:v>92%</c:v>
                  </c:pt>
                  <c:pt idx="22">
                    <c:v>92%</c:v>
                  </c:pt>
                  <c:pt idx="23">
                    <c:v>93%</c:v>
                  </c:pt>
                  <c:pt idx="24">
                    <c:v>94%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1-12E9-418A-8505-4F6821FF069B}"/>
            </c:ext>
          </c:extLst>
        </c:ser>
        <c:ser>
          <c:idx val="3"/>
          <c:order val="3"/>
          <c:tx>
            <c:strRef>
              <c:f>'Berufe ab 2009'!$E$1</c:f>
              <c:strCache>
                <c:ptCount val="1"/>
                <c:pt idx="0">
                  <c:v>weiblich*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4D1DFFA9-A335-4F54-9062-166FC2F0CBB9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12E9-418A-8505-4F6821FF069B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5908D74D-8A6D-48E9-B83E-D79EBFAF79B8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12E9-418A-8505-4F6821FF069B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9092F8D0-80B9-42D9-A83C-6C55B1D5E6A1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0-12E9-418A-8505-4F6821FF069B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4EC12C36-7A60-4D02-AF8E-C40573E8BDF5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2-12E9-418A-8505-4F6821FF069B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19FB0FCC-B274-4F52-9A00-F966471AEDD7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12E9-418A-8505-4F6821FF069B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06873CEB-D025-42BD-8D4A-E4A8ED125989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4-12E9-418A-8505-4F6821FF069B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188A9F0F-4CBE-4BC4-B59D-35B1ADF1D5A1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5-12E9-418A-8505-4F6821FF069B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B0386AD6-5921-4DE5-81E2-BBE4AA52576D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6-12E9-418A-8505-4F6821FF069B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77539313-1A13-4B5D-924E-D4EC05C0DBF8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12E9-418A-8505-4F6821FF069B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A2BCFDAE-56A2-4D51-BA62-BC4128960271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8-12E9-418A-8505-4F6821FF069B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6162D8CE-BA66-486E-A850-33D0BF6F8427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9-12E9-418A-8505-4F6821FF069B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F98896E9-F2F1-4068-B422-A45B25B8DFD6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A-12E9-418A-8505-4F6821FF069B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627B1F98-28A7-4A60-A0A8-795E951D466D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B-12E9-418A-8505-4F6821FF069B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2B413681-4BE9-4BE3-B872-6BE64EF6CBD5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C-12E9-418A-8505-4F6821FF069B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599A7104-98CE-402B-ACF7-49CC7769A45A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D-12E9-418A-8505-4F6821FF069B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CF374CF5-DFA9-4240-B34A-E509E540CFAC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E-12E9-418A-8505-4F6821FF069B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45BC667D-B9B0-4FA5-8670-747CCC14A0E9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F-12E9-418A-8505-4F6821FF069B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7A9C221E-889A-4B26-BB70-2394C8478E43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0-12E9-418A-8505-4F6821FF069B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BEA19689-8955-4EC7-BE9C-1D73CE138DC7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1-12E9-418A-8505-4F6821FF069B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D2F18177-EED6-4A99-A664-1EAE32EC32C1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2-12E9-418A-8505-4F6821FF069B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BA94FAD6-27A8-4F19-899A-65A93C2BCA77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3-12E9-418A-8505-4F6821FF069B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30C3A84D-D47D-492E-8E8A-A4E070956327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4-12E9-418A-8505-4F6821FF069B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A69E70D3-B295-4220-B65D-7E026E2DFF06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5-12E9-418A-8505-4F6821FF069B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B8E4C87C-3CC5-4F73-B1FA-63DA80FABC4C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6-12E9-418A-8505-4F6821FF069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extLst>
                <c:ext xmlns:c15="http://schemas.microsoft.com/office/drawing/2012/chart" uri="{02D57815-91ED-43cb-92C2-25804820EDAC}">
                  <c15:fullRef>
                    <c15:sqref>'Berufe ab 2009'!$A$2:$A$26</c15:sqref>
                  </c15:fullRef>
                </c:ext>
              </c:extLst>
              <c:f>('Berufe ab 2009'!$A$2:$A$4,'Berufe ab 2009'!$A$6:$A$26)</c:f>
              <c:strCache>
                <c:ptCount val="24"/>
                <c:pt idx="0">
                  <c:v>→Soziales</c:v>
                </c:pt>
                <c:pt idx="1">
                  <c:v>→Sonstige Angestellte (Fokus Kund:innenkontakt)</c:v>
                </c:pt>
                <c:pt idx="2">
                  <c:v>→Haushaltstätigkeiten</c:v>
                </c:pt>
                <c:pt idx="3">
                  <c:v>↓Lehramt</c:v>
                </c:pt>
                <c:pt idx="4">
                  <c:v>↓Spiritualität</c:v>
                </c:pt>
                <c:pt idx="5">
                  <c:v>→Showbusiness</c:v>
                </c:pt>
                <c:pt idx="6">
                  <c:v>↑Geistes- und Gesellschaftswissenschaften</c:v>
                </c:pt>
                <c:pt idx="7">
                  <c:v>↓Arbeit mit Tieren</c:v>
                </c:pt>
                <c:pt idx="8">
                  <c:v>↑Journalismus</c:v>
                </c:pt>
                <c:pt idx="9">
                  <c:v>↓Politik</c:v>
                </c:pt>
                <c:pt idx="10">
                  <c:v>↑Profisport</c:v>
                </c:pt>
                <c:pt idx="11">
                  <c:v>↓Professor:in</c:v>
                </c:pt>
                <c:pt idx="12">
                  <c:v>↓Kriminelle ohne Berufsbezeichnung</c:v>
                </c:pt>
                <c:pt idx="13">
                  <c:v>↑Unternehmer:innen in kleinerem Umfang und andere kaufmännische Tätigkeiten</c:v>
                </c:pt>
                <c:pt idx="14">
                  <c:v>↓Outdoor-Betätigungen</c:v>
                </c:pt>
                <c:pt idx="15">
                  <c:v>↑Kreatives</c:v>
                </c:pt>
                <c:pt idx="16">
                  <c:v>↑Wirtschaft und Recht</c:v>
                </c:pt>
                <c:pt idx="17">
                  <c:v>↑Medizin</c:v>
                </c:pt>
                <c:pt idx="18">
                  <c:v>↓MINT</c:v>
                </c:pt>
                <c:pt idx="19">
                  <c:v>↓Sicherheit</c:v>
                </c:pt>
                <c:pt idx="20">
                  <c:v>↓Polizei</c:v>
                </c:pt>
                <c:pt idx="21">
                  <c:v>↑Sonstige Angestellte (wenig Kund:innenkontakt)</c:v>
                </c:pt>
                <c:pt idx="22">
                  <c:v>↑Transportwesen</c:v>
                </c:pt>
                <c:pt idx="23">
                  <c:v>↑Handwerk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'Berufe ab 2009'!$E$2:$E$26</c15:sqref>
                  </c15:fullRef>
                </c:ext>
              </c:extLst>
              <c:f>('Berufe ab 2009'!$E$2:$E$4,'Berufe ab 2009'!$E$6:$E$26)</c:f>
              <c:numCache>
                <c:formatCode>General</c:formatCode>
                <c:ptCount val="24"/>
                <c:pt idx="0">
                  <c:v>21</c:v>
                </c:pt>
                <c:pt idx="1">
                  <c:v>41</c:v>
                </c:pt>
                <c:pt idx="2">
                  <c:v>14</c:v>
                </c:pt>
                <c:pt idx="3">
                  <c:v>5</c:v>
                </c:pt>
                <c:pt idx="4">
                  <c:v>6</c:v>
                </c:pt>
                <c:pt idx="5">
                  <c:v>36</c:v>
                </c:pt>
                <c:pt idx="6">
                  <c:v>8</c:v>
                </c:pt>
                <c:pt idx="7">
                  <c:v>5</c:v>
                </c:pt>
                <c:pt idx="8">
                  <c:v>7</c:v>
                </c:pt>
                <c:pt idx="9">
                  <c:v>3</c:v>
                </c:pt>
                <c:pt idx="10">
                  <c:v>6</c:v>
                </c:pt>
                <c:pt idx="11">
                  <c:v>2</c:v>
                </c:pt>
                <c:pt idx="12">
                  <c:v>27</c:v>
                </c:pt>
                <c:pt idx="13">
                  <c:v>9</c:v>
                </c:pt>
                <c:pt idx="14">
                  <c:v>3</c:v>
                </c:pt>
                <c:pt idx="15">
                  <c:v>3</c:v>
                </c:pt>
                <c:pt idx="16">
                  <c:v>6</c:v>
                </c:pt>
                <c:pt idx="17">
                  <c:v>3</c:v>
                </c:pt>
                <c:pt idx="18">
                  <c:v>3</c:v>
                </c:pt>
                <c:pt idx="19">
                  <c:v>6</c:v>
                </c:pt>
                <c:pt idx="20">
                  <c:v>7</c:v>
                </c:pt>
                <c:pt idx="21">
                  <c:v>3</c:v>
                </c:pt>
                <c:pt idx="22">
                  <c:v>2</c:v>
                </c:pt>
                <c:pt idx="23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'Berufe ab 2009'!$J$2:$J$26</c15:f>
                <c15:dlblRangeCache>
                  <c:ptCount val="25"/>
                  <c:pt idx="0">
                    <c:v>68% (-)</c:v>
                  </c:pt>
                  <c:pt idx="1">
                    <c:v>60% (-)</c:v>
                  </c:pt>
                  <c:pt idx="2">
                    <c:v>52% (+)</c:v>
                  </c:pt>
                  <c:pt idx="3">
                    <c:v>46% (+)</c:v>
                  </c:pt>
                  <c:pt idx="4">
                    <c:v>38% (+)</c:v>
                  </c:pt>
                  <c:pt idx="5">
                    <c:v>35% (+)</c:v>
                  </c:pt>
                  <c:pt idx="6">
                    <c:v>30% (+)</c:v>
                  </c:pt>
                  <c:pt idx="7">
                    <c:v>29% (+)</c:v>
                  </c:pt>
                  <c:pt idx="8">
                    <c:v>26% (+)</c:v>
                  </c:pt>
                  <c:pt idx="9">
                    <c:v>26% (+)</c:v>
                  </c:pt>
                  <c:pt idx="10">
                    <c:v>21% (+)</c:v>
                  </c:pt>
                  <c:pt idx="11">
                    <c:v>21% (=)</c:v>
                  </c:pt>
                  <c:pt idx="12">
                    <c:v>20% (+)</c:v>
                  </c:pt>
                  <c:pt idx="13">
                    <c:v>20% (+)</c:v>
                  </c:pt>
                  <c:pt idx="14">
                    <c:v>19% (=)</c:v>
                  </c:pt>
                  <c:pt idx="15">
                    <c:v>18% (+)</c:v>
                  </c:pt>
                  <c:pt idx="16">
                    <c:v>14% (+)</c:v>
                  </c:pt>
                  <c:pt idx="17">
                    <c:v>14% (+)</c:v>
                  </c:pt>
                  <c:pt idx="18">
                    <c:v>14% (-)</c:v>
                  </c:pt>
                  <c:pt idx="19">
                    <c:v>10% (+)</c:v>
                  </c:pt>
                  <c:pt idx="20">
                    <c:v>9% (+)</c:v>
                  </c:pt>
                  <c:pt idx="21">
                    <c:v>8% (+)</c:v>
                  </c:pt>
                  <c:pt idx="22">
                    <c:v>8% (-)</c:v>
                  </c:pt>
                  <c:pt idx="23">
                    <c:v>7% (=)</c:v>
                  </c:pt>
                  <c:pt idx="24">
                    <c:v>6% (=)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3-12E9-418A-8505-4F6821FF06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100"/>
        <c:axId val="1134757424"/>
        <c:axId val="1449653424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'Berufe ab 2009'!$B$1</c15:sqref>
                        </c15:formulaRef>
                      </c:ext>
                    </c:extLst>
                    <c:strCache>
                      <c:ptCount val="1"/>
                      <c:pt idx="0">
                        <c:v>Männer*anteil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ullRef>
                          <c15:sqref>'Berufe ab 2009'!$A$2:$A$26</c15:sqref>
                        </c15:fullRef>
                        <c15:formulaRef>
                          <c15:sqref>('Berufe ab 2009'!$A$2:$A$4,'Berufe ab 2009'!$A$6:$A$26)</c15:sqref>
                        </c15:formulaRef>
                      </c:ext>
                    </c:extLst>
                    <c:strCache>
                      <c:ptCount val="24"/>
                      <c:pt idx="0">
                        <c:v>→Soziales</c:v>
                      </c:pt>
                      <c:pt idx="1">
                        <c:v>→Sonstige Angestellte (Fokus Kund:innenkontakt)</c:v>
                      </c:pt>
                      <c:pt idx="2">
                        <c:v>→Haushaltstätigkeiten</c:v>
                      </c:pt>
                      <c:pt idx="3">
                        <c:v>↓Lehramt</c:v>
                      </c:pt>
                      <c:pt idx="4">
                        <c:v>↓Spiritualität</c:v>
                      </c:pt>
                      <c:pt idx="5">
                        <c:v>→Showbusiness</c:v>
                      </c:pt>
                      <c:pt idx="6">
                        <c:v>↑Geistes- und Gesellschaftswissenschaften</c:v>
                      </c:pt>
                      <c:pt idx="7">
                        <c:v>↓Arbeit mit Tieren</c:v>
                      </c:pt>
                      <c:pt idx="8">
                        <c:v>↑Journalismus</c:v>
                      </c:pt>
                      <c:pt idx="9">
                        <c:v>↓Politik</c:v>
                      </c:pt>
                      <c:pt idx="10">
                        <c:v>↑Profisport</c:v>
                      </c:pt>
                      <c:pt idx="11">
                        <c:v>↓Professor:in</c:v>
                      </c:pt>
                      <c:pt idx="12">
                        <c:v>↓Kriminelle ohne Berufsbezeichnung</c:v>
                      </c:pt>
                      <c:pt idx="13">
                        <c:v>↑Unternehmer:innen in kleinerem Umfang und andere kaufmännische Tätigkeiten</c:v>
                      </c:pt>
                      <c:pt idx="14">
                        <c:v>↓Outdoor-Betätigungen</c:v>
                      </c:pt>
                      <c:pt idx="15">
                        <c:v>↑Kreatives</c:v>
                      </c:pt>
                      <c:pt idx="16">
                        <c:v>↑Wirtschaft und Recht</c:v>
                      </c:pt>
                      <c:pt idx="17">
                        <c:v>↑Medizin</c:v>
                      </c:pt>
                      <c:pt idx="18">
                        <c:v>↓MINT</c:v>
                      </c:pt>
                      <c:pt idx="19">
                        <c:v>↓Sicherheit</c:v>
                      </c:pt>
                      <c:pt idx="20">
                        <c:v>↓Polizei</c:v>
                      </c:pt>
                      <c:pt idx="21">
                        <c:v>↑Sonstige Angestellte (wenig Kund:innenkontakt)</c:v>
                      </c:pt>
                      <c:pt idx="22">
                        <c:v>↑Transportwesen</c:v>
                      </c:pt>
                      <c:pt idx="23">
                        <c:v>↑Handwerk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'Berufe ab 2009'!$B$2:$B$26</c15:sqref>
                        </c15:fullRef>
                        <c15:formulaRef>
                          <c15:sqref>('Berufe ab 2009'!$B$2:$B$4,'Berufe ab 2009'!$B$6:$B$26)</c15:sqref>
                        </c15:formulaRef>
                      </c:ext>
                    </c:extLst>
                    <c:numCache>
                      <c:formatCode>0%</c:formatCode>
                      <c:ptCount val="24"/>
                      <c:pt idx="0">
                        <c:v>0.32258064516129031</c:v>
                      </c:pt>
                      <c:pt idx="1">
                        <c:v>0.39705882352941174</c:v>
                      </c:pt>
                      <c:pt idx="2">
                        <c:v>0.48148148148148145</c:v>
                      </c:pt>
                      <c:pt idx="3">
                        <c:v>0.61538461538461542</c:v>
                      </c:pt>
                      <c:pt idx="4">
                        <c:v>0.6470588235294118</c:v>
                      </c:pt>
                      <c:pt idx="5">
                        <c:v>0.7</c:v>
                      </c:pt>
                      <c:pt idx="6">
                        <c:v>0.7142857142857143</c:v>
                      </c:pt>
                      <c:pt idx="7">
                        <c:v>0.73684210526315785</c:v>
                      </c:pt>
                      <c:pt idx="8">
                        <c:v>0.7407407407407407</c:v>
                      </c:pt>
                      <c:pt idx="9">
                        <c:v>0.7857142857142857</c:v>
                      </c:pt>
                      <c:pt idx="10">
                        <c:v>0.7857142857142857</c:v>
                      </c:pt>
                      <c:pt idx="11">
                        <c:v>0.8</c:v>
                      </c:pt>
                      <c:pt idx="12">
                        <c:v>0.80147058823529416</c:v>
                      </c:pt>
                      <c:pt idx="13">
                        <c:v>0.80851063829787229</c:v>
                      </c:pt>
                      <c:pt idx="14">
                        <c:v>0.82352941176470584</c:v>
                      </c:pt>
                      <c:pt idx="15">
                        <c:v>0.8571428571428571</c:v>
                      </c:pt>
                      <c:pt idx="16">
                        <c:v>0.86046511627906974</c:v>
                      </c:pt>
                      <c:pt idx="17">
                        <c:v>0.86363636363636365</c:v>
                      </c:pt>
                      <c:pt idx="18">
                        <c:v>0.9</c:v>
                      </c:pt>
                      <c:pt idx="19">
                        <c:v>0.90769230769230769</c:v>
                      </c:pt>
                      <c:pt idx="20">
                        <c:v>0.91764705882352937</c:v>
                      </c:pt>
                      <c:pt idx="21">
                        <c:v>0.92307692307692313</c:v>
                      </c:pt>
                      <c:pt idx="22">
                        <c:v>0.92592592592592593</c:v>
                      </c:pt>
                      <c:pt idx="23">
                        <c:v>0.94117647058823528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12E9-418A-8505-4F6821FF069B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'Berufe ab 2009'!$D$1</c15:sqref>
                        </c15:formulaRef>
                      </c:ext>
                    </c:extLst>
                    <c:strCache>
                      <c:ptCount val="1"/>
                      <c:pt idx="0">
                        <c:v>männlich* natürlich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'Berufe ab 2009'!$A$2:$A$26</c15:sqref>
                        </c15:fullRef>
                        <c15:formulaRef>
                          <c15:sqref>('Berufe ab 2009'!$A$2:$A$4,'Berufe ab 2009'!$A$6:$A$26)</c15:sqref>
                        </c15:formulaRef>
                      </c:ext>
                    </c:extLst>
                    <c:strCache>
                      <c:ptCount val="24"/>
                      <c:pt idx="0">
                        <c:v>→Soziales</c:v>
                      </c:pt>
                      <c:pt idx="1">
                        <c:v>→Sonstige Angestellte (Fokus Kund:innenkontakt)</c:v>
                      </c:pt>
                      <c:pt idx="2">
                        <c:v>→Haushaltstätigkeiten</c:v>
                      </c:pt>
                      <c:pt idx="3">
                        <c:v>↓Lehramt</c:v>
                      </c:pt>
                      <c:pt idx="4">
                        <c:v>↓Spiritualität</c:v>
                      </c:pt>
                      <c:pt idx="5">
                        <c:v>→Showbusiness</c:v>
                      </c:pt>
                      <c:pt idx="6">
                        <c:v>↑Geistes- und Gesellschaftswissenschaften</c:v>
                      </c:pt>
                      <c:pt idx="7">
                        <c:v>↓Arbeit mit Tieren</c:v>
                      </c:pt>
                      <c:pt idx="8">
                        <c:v>↑Journalismus</c:v>
                      </c:pt>
                      <c:pt idx="9">
                        <c:v>↓Politik</c:v>
                      </c:pt>
                      <c:pt idx="10">
                        <c:v>↑Profisport</c:v>
                      </c:pt>
                      <c:pt idx="11">
                        <c:v>↓Professor:in</c:v>
                      </c:pt>
                      <c:pt idx="12">
                        <c:v>↓Kriminelle ohne Berufsbezeichnung</c:v>
                      </c:pt>
                      <c:pt idx="13">
                        <c:v>↑Unternehmer:innen in kleinerem Umfang und andere kaufmännische Tätigkeiten</c:v>
                      </c:pt>
                      <c:pt idx="14">
                        <c:v>↓Outdoor-Betätigungen</c:v>
                      </c:pt>
                      <c:pt idx="15">
                        <c:v>↑Kreatives</c:v>
                      </c:pt>
                      <c:pt idx="16">
                        <c:v>↑Wirtschaft und Recht</c:v>
                      </c:pt>
                      <c:pt idx="17">
                        <c:v>↑Medizin</c:v>
                      </c:pt>
                      <c:pt idx="18">
                        <c:v>↓MINT</c:v>
                      </c:pt>
                      <c:pt idx="19">
                        <c:v>↓Sicherheit</c:v>
                      </c:pt>
                      <c:pt idx="20">
                        <c:v>↓Polizei</c:v>
                      </c:pt>
                      <c:pt idx="21">
                        <c:v>↑Sonstige Angestellte (wenig Kund:innenkontakt)</c:v>
                      </c:pt>
                      <c:pt idx="22">
                        <c:v>↑Transportwesen</c:v>
                      </c:pt>
                      <c:pt idx="23">
                        <c:v>↑Handwerk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'Berufe ab 2009'!$D$2:$D$26</c15:sqref>
                        </c15:fullRef>
                        <c15:formulaRef>
                          <c15:sqref>('Berufe ab 2009'!$D$2:$D$4,'Berufe ab 2009'!$D$6:$D$26)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10</c:v>
                      </c:pt>
                      <c:pt idx="1">
                        <c:v>27</c:v>
                      </c:pt>
                      <c:pt idx="2">
                        <c:v>13</c:v>
                      </c:pt>
                      <c:pt idx="3">
                        <c:v>8</c:v>
                      </c:pt>
                      <c:pt idx="4">
                        <c:v>11</c:v>
                      </c:pt>
                      <c:pt idx="5">
                        <c:v>84</c:v>
                      </c:pt>
                      <c:pt idx="6">
                        <c:v>20</c:v>
                      </c:pt>
                      <c:pt idx="7">
                        <c:v>14</c:v>
                      </c:pt>
                      <c:pt idx="8">
                        <c:v>20</c:v>
                      </c:pt>
                      <c:pt idx="9">
                        <c:v>11</c:v>
                      </c:pt>
                      <c:pt idx="10">
                        <c:v>22</c:v>
                      </c:pt>
                      <c:pt idx="11">
                        <c:v>8</c:v>
                      </c:pt>
                      <c:pt idx="12">
                        <c:v>109</c:v>
                      </c:pt>
                      <c:pt idx="13">
                        <c:v>38</c:v>
                      </c:pt>
                      <c:pt idx="14">
                        <c:v>14</c:v>
                      </c:pt>
                      <c:pt idx="15">
                        <c:v>18</c:v>
                      </c:pt>
                      <c:pt idx="16">
                        <c:v>37</c:v>
                      </c:pt>
                      <c:pt idx="17">
                        <c:v>19</c:v>
                      </c:pt>
                      <c:pt idx="18">
                        <c:v>27</c:v>
                      </c:pt>
                      <c:pt idx="19">
                        <c:v>59</c:v>
                      </c:pt>
                      <c:pt idx="20">
                        <c:v>78</c:v>
                      </c:pt>
                      <c:pt idx="21">
                        <c:v>36</c:v>
                      </c:pt>
                      <c:pt idx="22">
                        <c:v>25</c:v>
                      </c:pt>
                      <c:pt idx="23">
                        <c:v>16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12E9-418A-8505-4F6821FF069B}"/>
                  </c:ext>
                </c:extLst>
              </c15:ser>
            </c15:filteredBarSeries>
            <c15:filteredBa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'Berufe ab 2009'!$F$1</c15:sqref>
                        </c15:formulaRef>
                      </c:ext>
                    </c:extLst>
                    <c:strCache>
                      <c:ptCount val="1"/>
                      <c:pt idx="0">
                        <c:v>Frauen*anteil</c:v>
                      </c:pt>
                    </c:strCache>
                  </c:strRef>
                </c:tx>
                <c:spPr>
                  <a:solidFill>
                    <a:schemeClr val="accent5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'Berufe ab 2009'!$A$2:$A$26</c15:sqref>
                        </c15:fullRef>
                        <c15:formulaRef>
                          <c15:sqref>('Berufe ab 2009'!$A$2:$A$4,'Berufe ab 2009'!$A$6:$A$26)</c15:sqref>
                        </c15:formulaRef>
                      </c:ext>
                    </c:extLst>
                    <c:strCache>
                      <c:ptCount val="24"/>
                      <c:pt idx="0">
                        <c:v>→Soziales</c:v>
                      </c:pt>
                      <c:pt idx="1">
                        <c:v>→Sonstige Angestellte (Fokus Kund:innenkontakt)</c:v>
                      </c:pt>
                      <c:pt idx="2">
                        <c:v>→Haushaltstätigkeiten</c:v>
                      </c:pt>
                      <c:pt idx="3">
                        <c:v>↓Lehramt</c:v>
                      </c:pt>
                      <c:pt idx="4">
                        <c:v>↓Spiritualität</c:v>
                      </c:pt>
                      <c:pt idx="5">
                        <c:v>→Showbusiness</c:v>
                      </c:pt>
                      <c:pt idx="6">
                        <c:v>↑Geistes- und Gesellschaftswissenschaften</c:v>
                      </c:pt>
                      <c:pt idx="7">
                        <c:v>↓Arbeit mit Tieren</c:v>
                      </c:pt>
                      <c:pt idx="8">
                        <c:v>↑Journalismus</c:v>
                      </c:pt>
                      <c:pt idx="9">
                        <c:v>↓Politik</c:v>
                      </c:pt>
                      <c:pt idx="10">
                        <c:v>↑Profisport</c:v>
                      </c:pt>
                      <c:pt idx="11">
                        <c:v>↓Professor:in</c:v>
                      </c:pt>
                      <c:pt idx="12">
                        <c:v>↓Kriminelle ohne Berufsbezeichnung</c:v>
                      </c:pt>
                      <c:pt idx="13">
                        <c:v>↑Unternehmer:innen in kleinerem Umfang und andere kaufmännische Tätigkeiten</c:v>
                      </c:pt>
                      <c:pt idx="14">
                        <c:v>↓Outdoor-Betätigungen</c:v>
                      </c:pt>
                      <c:pt idx="15">
                        <c:v>↑Kreatives</c:v>
                      </c:pt>
                      <c:pt idx="16">
                        <c:v>↑Wirtschaft und Recht</c:v>
                      </c:pt>
                      <c:pt idx="17">
                        <c:v>↑Medizin</c:v>
                      </c:pt>
                      <c:pt idx="18">
                        <c:v>↓MINT</c:v>
                      </c:pt>
                      <c:pt idx="19">
                        <c:v>↓Sicherheit</c:v>
                      </c:pt>
                      <c:pt idx="20">
                        <c:v>↓Polizei</c:v>
                      </c:pt>
                      <c:pt idx="21">
                        <c:v>↑Sonstige Angestellte (wenig Kund:innenkontakt)</c:v>
                      </c:pt>
                      <c:pt idx="22">
                        <c:v>↑Transportwesen</c:v>
                      </c:pt>
                      <c:pt idx="23">
                        <c:v>↑Handwerk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'Berufe ab 2009'!$F$2:$F$26</c15:sqref>
                        </c15:fullRef>
                        <c15:formulaRef>
                          <c15:sqref>('Berufe ab 2009'!$F$2:$F$4,'Berufe ab 2009'!$F$6:$F$26)</c15:sqref>
                        </c15:formulaRef>
                      </c:ext>
                    </c:extLst>
                    <c:numCache>
                      <c:formatCode>0%</c:formatCode>
                      <c:ptCount val="24"/>
                      <c:pt idx="0">
                        <c:v>0.67741935483870963</c:v>
                      </c:pt>
                      <c:pt idx="1">
                        <c:v>0.6029411764705882</c:v>
                      </c:pt>
                      <c:pt idx="2">
                        <c:v>0.51851851851851849</c:v>
                      </c:pt>
                      <c:pt idx="3">
                        <c:v>0.38461538461538464</c:v>
                      </c:pt>
                      <c:pt idx="4">
                        <c:v>0.35294117647058826</c:v>
                      </c:pt>
                      <c:pt idx="5">
                        <c:v>0.3</c:v>
                      </c:pt>
                      <c:pt idx="6">
                        <c:v>0.2857142857142857</c:v>
                      </c:pt>
                      <c:pt idx="7">
                        <c:v>0.26315789473684209</c:v>
                      </c:pt>
                      <c:pt idx="8">
                        <c:v>0.25925925925925924</c:v>
                      </c:pt>
                      <c:pt idx="9">
                        <c:v>0.21428571428571427</c:v>
                      </c:pt>
                      <c:pt idx="10">
                        <c:v>0.21428571428571427</c:v>
                      </c:pt>
                      <c:pt idx="11">
                        <c:v>0.2</c:v>
                      </c:pt>
                      <c:pt idx="12">
                        <c:v>0.19852941176470587</c:v>
                      </c:pt>
                      <c:pt idx="13">
                        <c:v>0.19148936170212766</c:v>
                      </c:pt>
                      <c:pt idx="14">
                        <c:v>0.17647058823529413</c:v>
                      </c:pt>
                      <c:pt idx="15">
                        <c:v>0.14285714285714285</c:v>
                      </c:pt>
                      <c:pt idx="16">
                        <c:v>0.13953488372093023</c:v>
                      </c:pt>
                      <c:pt idx="17">
                        <c:v>0.13636363636363635</c:v>
                      </c:pt>
                      <c:pt idx="18">
                        <c:v>0.1</c:v>
                      </c:pt>
                      <c:pt idx="19">
                        <c:v>9.2307692307692313E-2</c:v>
                      </c:pt>
                      <c:pt idx="20">
                        <c:v>8.2352941176470587E-2</c:v>
                      </c:pt>
                      <c:pt idx="21">
                        <c:v>7.6923076923076927E-2</c:v>
                      </c:pt>
                      <c:pt idx="22">
                        <c:v>7.407407407407407E-2</c:v>
                      </c:pt>
                      <c:pt idx="23">
                        <c:v>5.8823529411764705E-2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12E9-418A-8505-4F6821FF069B}"/>
                  </c:ext>
                </c:extLst>
              </c15:ser>
            </c15:filteredBarSeries>
          </c:ext>
        </c:extLst>
      </c:barChart>
      <c:catAx>
        <c:axId val="113475742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49653424"/>
        <c:crosses val="autoZero"/>
        <c:auto val="1"/>
        <c:lblAlgn val="ctr"/>
        <c:lblOffset val="100"/>
        <c:noMultiLvlLbl val="0"/>
      </c:catAx>
      <c:valAx>
        <c:axId val="14496534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;#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347574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1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Berufsfelder bei den ??? nach Häufigkeit</a:t>
            </a:r>
            <a:endParaRPr lang="de-DE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02D5-461F-8923-AE6B251403C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284-4574-A73C-DA03EAF768B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F284-4574-A73C-DA03EAF768B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F284-4574-A73C-DA03EAF768BE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F284-4574-A73C-DA03EAF768BE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F284-4574-A73C-DA03EAF768BE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F284-4574-A73C-DA03EAF768BE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F284-4574-A73C-DA03EAF768BE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F284-4574-A73C-DA03EAF768BE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F284-4574-A73C-DA03EAF768BE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F284-4574-A73C-DA03EAF768BE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F284-4574-A73C-DA03EAF768BE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9-F284-4574-A73C-DA03EAF768BE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B-F284-4574-A73C-DA03EAF768BE}"/>
              </c:ext>
            </c:extLst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D-F284-4574-A73C-DA03EAF768BE}"/>
              </c:ext>
            </c:extLst>
          </c:dPt>
          <c:dPt>
            <c:idx val="1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F-F284-4574-A73C-DA03EAF768BE}"/>
              </c:ext>
            </c:extLst>
          </c:dPt>
          <c:dPt>
            <c:idx val="1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1-F284-4574-A73C-DA03EAF768BE}"/>
              </c:ext>
            </c:extLst>
          </c:dPt>
          <c:dPt>
            <c:idx val="1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3-F284-4574-A73C-DA03EAF768BE}"/>
              </c:ext>
            </c:extLst>
          </c:dPt>
          <c:dPt>
            <c:idx val="18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5-F284-4574-A73C-DA03EAF768BE}"/>
              </c:ext>
            </c:extLst>
          </c:dPt>
          <c:dPt>
            <c:idx val="19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7-F284-4574-A73C-DA03EAF768BE}"/>
              </c:ext>
            </c:extLst>
          </c:dPt>
          <c:dPt>
            <c:idx val="20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9-F284-4574-A73C-DA03EAF768BE}"/>
              </c:ext>
            </c:extLst>
          </c:dPt>
          <c:dPt>
            <c:idx val="21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B-F284-4574-A73C-DA03EAF768BE}"/>
              </c:ext>
            </c:extLst>
          </c:dPt>
          <c:dPt>
            <c:idx val="22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D-F284-4574-A73C-DA03EAF768BE}"/>
              </c:ext>
            </c:extLst>
          </c:dPt>
          <c:dPt>
            <c:idx val="23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F-F284-4574-A73C-DA03EAF768BE}"/>
              </c:ext>
            </c:extLst>
          </c:dPt>
          <c:dPt>
            <c:idx val="24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1-F284-4574-A73C-DA03EAF768B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'Berufe insgesamt'!$A$2:$A$26</c:f>
              <c:strCache>
                <c:ptCount val="25"/>
                <c:pt idx="0">
                  <c:v>Ohne Berufsnennung</c:v>
                </c:pt>
                <c:pt idx="1">
                  <c:v>Kriminelle ohne Berufsbezeichnung</c:v>
                </c:pt>
                <c:pt idx="2">
                  <c:v>Showbusiness</c:v>
                </c:pt>
                <c:pt idx="3">
                  <c:v>Polizei</c:v>
                </c:pt>
                <c:pt idx="4">
                  <c:v>Sonstige Angestellte (Fokus Kund:innenkontakt)</c:v>
                </c:pt>
                <c:pt idx="5">
                  <c:v>Sicherheit</c:v>
                </c:pt>
                <c:pt idx="6">
                  <c:v>Unternehmer:innen in kleinerem Umfang und andere kaufmännische Tätigkeiten</c:v>
                </c:pt>
                <c:pt idx="7">
                  <c:v>Wirtschaft und Recht</c:v>
                </c:pt>
                <c:pt idx="8">
                  <c:v>Profisport</c:v>
                </c:pt>
                <c:pt idx="9">
                  <c:v>Journalismus</c:v>
                </c:pt>
                <c:pt idx="10">
                  <c:v>Sonstige Angestellte (wenig Kund:innenkontakt)</c:v>
                </c:pt>
                <c:pt idx="11">
                  <c:v>Geistes- und Gesellschaftswissenschaften</c:v>
                </c:pt>
                <c:pt idx="12">
                  <c:v>Haushaltstätigkeiten</c:v>
                </c:pt>
                <c:pt idx="13">
                  <c:v>Transportwesen</c:v>
                </c:pt>
                <c:pt idx="14">
                  <c:v>Kreatives</c:v>
                </c:pt>
                <c:pt idx="15">
                  <c:v>MINT</c:v>
                </c:pt>
                <c:pt idx="16">
                  <c:v>Medizin</c:v>
                </c:pt>
                <c:pt idx="17">
                  <c:v>Soziales</c:v>
                </c:pt>
                <c:pt idx="18">
                  <c:v>Arbeit mit Tieren</c:v>
                </c:pt>
                <c:pt idx="19">
                  <c:v>Outdoor-Betätigungen</c:v>
                </c:pt>
                <c:pt idx="20">
                  <c:v>Handwerk</c:v>
                </c:pt>
                <c:pt idx="21">
                  <c:v>Politik</c:v>
                </c:pt>
                <c:pt idx="22">
                  <c:v>Spiritualität</c:v>
                </c:pt>
                <c:pt idx="23">
                  <c:v>Professor:in</c:v>
                </c:pt>
                <c:pt idx="24">
                  <c:v>Lehramt</c:v>
                </c:pt>
              </c:strCache>
            </c:strRef>
          </c:cat>
          <c:val>
            <c:numRef>
              <c:f>'Berufe insgesamt'!$B$2:$B$26</c:f>
              <c:numCache>
                <c:formatCode>General</c:formatCode>
                <c:ptCount val="25"/>
                <c:pt idx="0">
                  <c:v>469</c:v>
                </c:pt>
                <c:pt idx="1">
                  <c:v>242</c:v>
                </c:pt>
                <c:pt idx="2">
                  <c:v>201</c:v>
                </c:pt>
                <c:pt idx="3">
                  <c:v>169</c:v>
                </c:pt>
                <c:pt idx="4">
                  <c:v>59</c:v>
                </c:pt>
                <c:pt idx="5">
                  <c:v>120</c:v>
                </c:pt>
                <c:pt idx="6">
                  <c:v>92</c:v>
                </c:pt>
                <c:pt idx="7">
                  <c:v>95</c:v>
                </c:pt>
                <c:pt idx="8">
                  <c:v>70</c:v>
                </c:pt>
                <c:pt idx="9">
                  <c:v>62</c:v>
                </c:pt>
                <c:pt idx="10">
                  <c:v>64</c:v>
                </c:pt>
                <c:pt idx="11">
                  <c:v>49</c:v>
                </c:pt>
                <c:pt idx="12">
                  <c:v>34</c:v>
                </c:pt>
                <c:pt idx="13">
                  <c:v>52</c:v>
                </c:pt>
                <c:pt idx="14">
                  <c:v>44</c:v>
                </c:pt>
                <c:pt idx="15">
                  <c:v>49</c:v>
                </c:pt>
                <c:pt idx="16">
                  <c:v>40</c:v>
                </c:pt>
                <c:pt idx="17">
                  <c:v>13</c:v>
                </c:pt>
                <c:pt idx="18">
                  <c:v>28</c:v>
                </c:pt>
                <c:pt idx="19">
                  <c:v>31</c:v>
                </c:pt>
                <c:pt idx="20">
                  <c:v>32</c:v>
                </c:pt>
                <c:pt idx="21">
                  <c:v>30</c:v>
                </c:pt>
                <c:pt idx="22">
                  <c:v>27</c:v>
                </c:pt>
                <c:pt idx="23">
                  <c:v>22</c:v>
                </c:pt>
                <c:pt idx="24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2D5-461F-8923-AE6B251403C0}"/>
            </c:ext>
          </c:extLst>
        </c:ser>
        <c:ser>
          <c:idx val="1"/>
          <c:order val="1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3-F284-4574-A73C-DA03EAF768B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5-F284-4574-A73C-DA03EAF768B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7-F284-4574-A73C-DA03EAF768B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9-F284-4574-A73C-DA03EAF768BE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B-F284-4574-A73C-DA03EAF768BE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D-F284-4574-A73C-DA03EAF768BE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F-F284-4574-A73C-DA03EAF768BE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41-F284-4574-A73C-DA03EAF768BE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43-F284-4574-A73C-DA03EAF768BE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45-F284-4574-A73C-DA03EAF768BE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47-F284-4574-A73C-DA03EAF768BE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49-F284-4574-A73C-DA03EAF768BE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4B-F284-4574-A73C-DA03EAF768BE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4D-F284-4574-A73C-DA03EAF768BE}"/>
              </c:ext>
            </c:extLst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4F-F284-4574-A73C-DA03EAF768BE}"/>
              </c:ext>
            </c:extLst>
          </c:dPt>
          <c:dPt>
            <c:idx val="1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51-F284-4574-A73C-DA03EAF768BE}"/>
              </c:ext>
            </c:extLst>
          </c:dPt>
          <c:dPt>
            <c:idx val="1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53-F284-4574-A73C-DA03EAF768BE}"/>
              </c:ext>
            </c:extLst>
          </c:dPt>
          <c:dPt>
            <c:idx val="1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55-F284-4574-A73C-DA03EAF768BE}"/>
              </c:ext>
            </c:extLst>
          </c:dPt>
          <c:dPt>
            <c:idx val="18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57-F284-4574-A73C-DA03EAF768BE}"/>
              </c:ext>
            </c:extLst>
          </c:dPt>
          <c:dPt>
            <c:idx val="19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59-F284-4574-A73C-DA03EAF768BE}"/>
              </c:ext>
            </c:extLst>
          </c:dPt>
          <c:dPt>
            <c:idx val="20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5B-F284-4574-A73C-DA03EAF768BE}"/>
              </c:ext>
            </c:extLst>
          </c:dPt>
          <c:dPt>
            <c:idx val="21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5D-F284-4574-A73C-DA03EAF768BE}"/>
              </c:ext>
            </c:extLst>
          </c:dPt>
          <c:dPt>
            <c:idx val="22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5F-F284-4574-A73C-DA03EAF768BE}"/>
              </c:ext>
            </c:extLst>
          </c:dPt>
          <c:dPt>
            <c:idx val="23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61-F284-4574-A73C-DA03EAF768BE}"/>
              </c:ext>
            </c:extLst>
          </c:dPt>
          <c:dPt>
            <c:idx val="24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63-F284-4574-A73C-DA03EAF768BE}"/>
              </c:ext>
            </c:extLst>
          </c:dPt>
          <c:cat>
            <c:strRef>
              <c:f>'Berufe insgesamt'!$A$2:$A$26</c:f>
              <c:strCache>
                <c:ptCount val="25"/>
                <c:pt idx="0">
                  <c:v>Ohne Berufsnennung</c:v>
                </c:pt>
                <c:pt idx="1">
                  <c:v>Kriminelle ohne Berufsbezeichnung</c:v>
                </c:pt>
                <c:pt idx="2">
                  <c:v>Showbusiness</c:v>
                </c:pt>
                <c:pt idx="3">
                  <c:v>Polizei</c:v>
                </c:pt>
                <c:pt idx="4">
                  <c:v>Sonstige Angestellte (Fokus Kund:innenkontakt)</c:v>
                </c:pt>
                <c:pt idx="5">
                  <c:v>Sicherheit</c:v>
                </c:pt>
                <c:pt idx="6">
                  <c:v>Unternehmer:innen in kleinerem Umfang und andere kaufmännische Tätigkeiten</c:v>
                </c:pt>
                <c:pt idx="7">
                  <c:v>Wirtschaft und Recht</c:v>
                </c:pt>
                <c:pt idx="8">
                  <c:v>Profisport</c:v>
                </c:pt>
                <c:pt idx="9">
                  <c:v>Journalismus</c:v>
                </c:pt>
                <c:pt idx="10">
                  <c:v>Sonstige Angestellte (wenig Kund:innenkontakt)</c:v>
                </c:pt>
                <c:pt idx="11">
                  <c:v>Geistes- und Gesellschaftswissenschaften</c:v>
                </c:pt>
                <c:pt idx="12">
                  <c:v>Haushaltstätigkeiten</c:v>
                </c:pt>
                <c:pt idx="13">
                  <c:v>Transportwesen</c:v>
                </c:pt>
                <c:pt idx="14">
                  <c:v>Kreatives</c:v>
                </c:pt>
                <c:pt idx="15">
                  <c:v>MINT</c:v>
                </c:pt>
                <c:pt idx="16">
                  <c:v>Medizin</c:v>
                </c:pt>
                <c:pt idx="17">
                  <c:v>Soziales</c:v>
                </c:pt>
                <c:pt idx="18">
                  <c:v>Arbeit mit Tieren</c:v>
                </c:pt>
                <c:pt idx="19">
                  <c:v>Outdoor-Betätigungen</c:v>
                </c:pt>
                <c:pt idx="20">
                  <c:v>Handwerk</c:v>
                </c:pt>
                <c:pt idx="21">
                  <c:v>Politik</c:v>
                </c:pt>
                <c:pt idx="22">
                  <c:v>Spiritualität</c:v>
                </c:pt>
                <c:pt idx="23">
                  <c:v>Professor:in</c:v>
                </c:pt>
                <c:pt idx="24">
                  <c:v>Lehramt</c:v>
                </c:pt>
              </c:strCache>
            </c:strRef>
          </c:cat>
          <c:val>
            <c:numRef>
              <c:f>'Berufe insgesamt'!$C$2:$C$26</c:f>
              <c:numCache>
                <c:formatCode>General</c:formatCode>
                <c:ptCount val="25"/>
                <c:pt idx="0">
                  <c:v>388</c:v>
                </c:pt>
                <c:pt idx="1">
                  <c:v>41</c:v>
                </c:pt>
                <c:pt idx="2">
                  <c:v>70</c:v>
                </c:pt>
                <c:pt idx="3">
                  <c:v>8</c:v>
                </c:pt>
                <c:pt idx="4">
                  <c:v>103</c:v>
                </c:pt>
                <c:pt idx="5">
                  <c:v>8</c:v>
                </c:pt>
                <c:pt idx="6">
                  <c:v>22</c:v>
                </c:pt>
                <c:pt idx="7">
                  <c:v>11</c:v>
                </c:pt>
                <c:pt idx="8">
                  <c:v>19</c:v>
                </c:pt>
                <c:pt idx="9">
                  <c:v>19</c:v>
                </c:pt>
                <c:pt idx="10">
                  <c:v>9</c:v>
                </c:pt>
                <c:pt idx="11">
                  <c:v>18</c:v>
                </c:pt>
                <c:pt idx="12">
                  <c:v>28</c:v>
                </c:pt>
                <c:pt idx="13">
                  <c:v>4</c:v>
                </c:pt>
                <c:pt idx="14">
                  <c:v>10</c:v>
                </c:pt>
                <c:pt idx="15">
                  <c:v>4</c:v>
                </c:pt>
                <c:pt idx="16">
                  <c:v>9</c:v>
                </c:pt>
                <c:pt idx="17">
                  <c:v>33</c:v>
                </c:pt>
                <c:pt idx="18">
                  <c:v>8</c:v>
                </c:pt>
                <c:pt idx="19">
                  <c:v>4</c:v>
                </c:pt>
                <c:pt idx="20">
                  <c:v>2</c:v>
                </c:pt>
                <c:pt idx="21">
                  <c:v>4</c:v>
                </c:pt>
                <c:pt idx="22">
                  <c:v>7</c:v>
                </c:pt>
                <c:pt idx="23">
                  <c:v>2</c:v>
                </c:pt>
                <c:pt idx="24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2D5-461F-8923-AE6B251403C0}"/>
            </c:ext>
          </c:extLst>
        </c:ser>
        <c:ser>
          <c:idx val="2"/>
          <c:order val="2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65-F284-4574-A73C-DA03EAF768B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67-F284-4574-A73C-DA03EAF768B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69-F284-4574-A73C-DA03EAF768B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6B-F284-4574-A73C-DA03EAF768BE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6D-F284-4574-A73C-DA03EAF768BE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6F-F284-4574-A73C-DA03EAF768BE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1-F284-4574-A73C-DA03EAF768BE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3-F284-4574-A73C-DA03EAF768BE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5-F284-4574-A73C-DA03EAF768BE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7-F284-4574-A73C-DA03EAF768BE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9-F284-4574-A73C-DA03EAF768BE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B-F284-4574-A73C-DA03EAF768BE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D-F284-4574-A73C-DA03EAF768BE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F-F284-4574-A73C-DA03EAF768BE}"/>
              </c:ext>
            </c:extLst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81-F284-4574-A73C-DA03EAF768BE}"/>
              </c:ext>
            </c:extLst>
          </c:dPt>
          <c:dPt>
            <c:idx val="1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83-F284-4574-A73C-DA03EAF768BE}"/>
              </c:ext>
            </c:extLst>
          </c:dPt>
          <c:dPt>
            <c:idx val="1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85-F284-4574-A73C-DA03EAF768BE}"/>
              </c:ext>
            </c:extLst>
          </c:dPt>
          <c:dPt>
            <c:idx val="1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87-F284-4574-A73C-DA03EAF768BE}"/>
              </c:ext>
            </c:extLst>
          </c:dPt>
          <c:dPt>
            <c:idx val="18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89-F284-4574-A73C-DA03EAF768BE}"/>
              </c:ext>
            </c:extLst>
          </c:dPt>
          <c:dPt>
            <c:idx val="19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8B-F284-4574-A73C-DA03EAF768BE}"/>
              </c:ext>
            </c:extLst>
          </c:dPt>
          <c:dPt>
            <c:idx val="20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8D-F284-4574-A73C-DA03EAF768BE}"/>
              </c:ext>
            </c:extLst>
          </c:dPt>
          <c:dPt>
            <c:idx val="21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8F-F284-4574-A73C-DA03EAF768BE}"/>
              </c:ext>
            </c:extLst>
          </c:dPt>
          <c:dPt>
            <c:idx val="22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91-F284-4574-A73C-DA03EAF768BE}"/>
              </c:ext>
            </c:extLst>
          </c:dPt>
          <c:dPt>
            <c:idx val="23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93-F284-4574-A73C-DA03EAF768BE}"/>
              </c:ext>
            </c:extLst>
          </c:dPt>
          <c:dPt>
            <c:idx val="24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95-F284-4574-A73C-DA03EAF768BE}"/>
              </c:ext>
            </c:extLst>
          </c:dPt>
          <c:cat>
            <c:strRef>
              <c:f>'Berufe insgesamt'!$A$2:$A$26</c:f>
              <c:strCache>
                <c:ptCount val="25"/>
                <c:pt idx="0">
                  <c:v>Ohne Berufsnennung</c:v>
                </c:pt>
                <c:pt idx="1">
                  <c:v>Kriminelle ohne Berufsbezeichnung</c:v>
                </c:pt>
                <c:pt idx="2">
                  <c:v>Showbusiness</c:v>
                </c:pt>
                <c:pt idx="3">
                  <c:v>Polizei</c:v>
                </c:pt>
                <c:pt idx="4">
                  <c:v>Sonstige Angestellte (Fokus Kund:innenkontakt)</c:v>
                </c:pt>
                <c:pt idx="5">
                  <c:v>Sicherheit</c:v>
                </c:pt>
                <c:pt idx="6">
                  <c:v>Unternehmer:innen in kleinerem Umfang und andere kaufmännische Tätigkeiten</c:v>
                </c:pt>
                <c:pt idx="7">
                  <c:v>Wirtschaft und Recht</c:v>
                </c:pt>
                <c:pt idx="8">
                  <c:v>Profisport</c:v>
                </c:pt>
                <c:pt idx="9">
                  <c:v>Journalismus</c:v>
                </c:pt>
                <c:pt idx="10">
                  <c:v>Sonstige Angestellte (wenig Kund:innenkontakt)</c:v>
                </c:pt>
                <c:pt idx="11">
                  <c:v>Geistes- und Gesellschaftswissenschaften</c:v>
                </c:pt>
                <c:pt idx="12">
                  <c:v>Haushaltstätigkeiten</c:v>
                </c:pt>
                <c:pt idx="13">
                  <c:v>Transportwesen</c:v>
                </c:pt>
                <c:pt idx="14">
                  <c:v>Kreatives</c:v>
                </c:pt>
                <c:pt idx="15">
                  <c:v>MINT</c:v>
                </c:pt>
                <c:pt idx="16">
                  <c:v>Medizin</c:v>
                </c:pt>
                <c:pt idx="17">
                  <c:v>Soziales</c:v>
                </c:pt>
                <c:pt idx="18">
                  <c:v>Arbeit mit Tieren</c:v>
                </c:pt>
                <c:pt idx="19">
                  <c:v>Outdoor-Betätigungen</c:v>
                </c:pt>
                <c:pt idx="20">
                  <c:v>Handwerk</c:v>
                </c:pt>
                <c:pt idx="21">
                  <c:v>Politik</c:v>
                </c:pt>
                <c:pt idx="22">
                  <c:v>Spiritualität</c:v>
                </c:pt>
                <c:pt idx="23">
                  <c:v>Professor:in</c:v>
                </c:pt>
                <c:pt idx="24">
                  <c:v>Lehramt</c:v>
                </c:pt>
              </c:strCache>
            </c:strRef>
          </c:cat>
          <c:val>
            <c:numRef>
              <c:f>'Berufe insgesamt'!$D$2:$D$26</c:f>
              <c:numCache>
                <c:formatCode>0%</c:formatCode>
                <c:ptCount val="25"/>
                <c:pt idx="0">
                  <c:v>0.45274212368728123</c:v>
                </c:pt>
                <c:pt idx="1">
                  <c:v>0.14487632508833923</c:v>
                </c:pt>
                <c:pt idx="2">
                  <c:v>0.25830258302583026</c:v>
                </c:pt>
                <c:pt idx="3">
                  <c:v>4.519774011299435E-2</c:v>
                </c:pt>
                <c:pt idx="4">
                  <c:v>0.63580246913580252</c:v>
                </c:pt>
                <c:pt idx="5">
                  <c:v>6.25E-2</c:v>
                </c:pt>
                <c:pt idx="6">
                  <c:v>0.19298245614035087</c:v>
                </c:pt>
                <c:pt idx="7">
                  <c:v>0.10377358490566038</c:v>
                </c:pt>
                <c:pt idx="8">
                  <c:v>0.21348314606741572</c:v>
                </c:pt>
                <c:pt idx="9">
                  <c:v>0.23456790123456789</c:v>
                </c:pt>
                <c:pt idx="10">
                  <c:v>0.12328767123287671</c:v>
                </c:pt>
                <c:pt idx="11">
                  <c:v>0.26865671641791045</c:v>
                </c:pt>
                <c:pt idx="12">
                  <c:v>0.45161290322580644</c:v>
                </c:pt>
                <c:pt idx="13">
                  <c:v>7.1428571428571425E-2</c:v>
                </c:pt>
                <c:pt idx="14">
                  <c:v>0.18518518518518517</c:v>
                </c:pt>
                <c:pt idx="15">
                  <c:v>7.5471698113207544E-2</c:v>
                </c:pt>
                <c:pt idx="16">
                  <c:v>0.18367346938775511</c:v>
                </c:pt>
                <c:pt idx="17">
                  <c:v>0.71739130434782605</c:v>
                </c:pt>
                <c:pt idx="18">
                  <c:v>0.22222222222222221</c:v>
                </c:pt>
                <c:pt idx="19">
                  <c:v>0.11428571428571428</c:v>
                </c:pt>
                <c:pt idx="20">
                  <c:v>5.8823529411764705E-2</c:v>
                </c:pt>
                <c:pt idx="21">
                  <c:v>0.11764705882352941</c:v>
                </c:pt>
                <c:pt idx="22">
                  <c:v>0.20588235294117646</c:v>
                </c:pt>
                <c:pt idx="23">
                  <c:v>8.3333333333333329E-2</c:v>
                </c:pt>
                <c:pt idx="24">
                  <c:v>0.33333333333333331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2D5-461F-8923-AE6B251403C0}"/>
            </c:ext>
          </c:extLst>
        </c:ser>
        <c:ser>
          <c:idx val="3"/>
          <c:order val="3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97-F284-4574-A73C-DA03EAF768B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99-F284-4574-A73C-DA03EAF768B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9B-F284-4574-A73C-DA03EAF768B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9D-F284-4574-A73C-DA03EAF768BE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9F-F284-4574-A73C-DA03EAF768BE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A1-F284-4574-A73C-DA03EAF768BE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A3-F284-4574-A73C-DA03EAF768BE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A5-F284-4574-A73C-DA03EAF768BE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A7-F284-4574-A73C-DA03EAF768BE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A9-F284-4574-A73C-DA03EAF768BE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AB-F284-4574-A73C-DA03EAF768BE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AD-F284-4574-A73C-DA03EAF768BE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AF-F284-4574-A73C-DA03EAF768BE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B1-F284-4574-A73C-DA03EAF768BE}"/>
              </c:ext>
            </c:extLst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B3-F284-4574-A73C-DA03EAF768BE}"/>
              </c:ext>
            </c:extLst>
          </c:dPt>
          <c:dPt>
            <c:idx val="1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B5-F284-4574-A73C-DA03EAF768BE}"/>
              </c:ext>
            </c:extLst>
          </c:dPt>
          <c:dPt>
            <c:idx val="1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B7-F284-4574-A73C-DA03EAF768BE}"/>
              </c:ext>
            </c:extLst>
          </c:dPt>
          <c:dPt>
            <c:idx val="1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B9-F284-4574-A73C-DA03EAF768BE}"/>
              </c:ext>
            </c:extLst>
          </c:dPt>
          <c:dPt>
            <c:idx val="18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BB-F284-4574-A73C-DA03EAF768BE}"/>
              </c:ext>
            </c:extLst>
          </c:dPt>
          <c:dPt>
            <c:idx val="19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BD-F284-4574-A73C-DA03EAF768BE}"/>
              </c:ext>
            </c:extLst>
          </c:dPt>
          <c:dPt>
            <c:idx val="20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BF-F284-4574-A73C-DA03EAF768BE}"/>
              </c:ext>
            </c:extLst>
          </c:dPt>
          <c:dPt>
            <c:idx val="21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C1-F284-4574-A73C-DA03EAF768BE}"/>
              </c:ext>
            </c:extLst>
          </c:dPt>
          <c:dPt>
            <c:idx val="22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C3-F284-4574-A73C-DA03EAF768BE}"/>
              </c:ext>
            </c:extLst>
          </c:dPt>
          <c:dPt>
            <c:idx val="23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C5-F284-4574-A73C-DA03EAF768BE}"/>
              </c:ext>
            </c:extLst>
          </c:dPt>
          <c:dPt>
            <c:idx val="24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C7-F284-4574-A73C-DA03EAF768BE}"/>
              </c:ext>
            </c:extLst>
          </c:dPt>
          <c:cat>
            <c:strRef>
              <c:f>'Berufe insgesamt'!$A$2:$A$26</c:f>
              <c:strCache>
                <c:ptCount val="25"/>
                <c:pt idx="0">
                  <c:v>Ohne Berufsnennung</c:v>
                </c:pt>
                <c:pt idx="1">
                  <c:v>Kriminelle ohne Berufsbezeichnung</c:v>
                </c:pt>
                <c:pt idx="2">
                  <c:v>Showbusiness</c:v>
                </c:pt>
                <c:pt idx="3">
                  <c:v>Polizei</c:v>
                </c:pt>
                <c:pt idx="4">
                  <c:v>Sonstige Angestellte (Fokus Kund:innenkontakt)</c:v>
                </c:pt>
                <c:pt idx="5">
                  <c:v>Sicherheit</c:v>
                </c:pt>
                <c:pt idx="6">
                  <c:v>Unternehmer:innen in kleinerem Umfang und andere kaufmännische Tätigkeiten</c:v>
                </c:pt>
                <c:pt idx="7">
                  <c:v>Wirtschaft und Recht</c:v>
                </c:pt>
                <c:pt idx="8">
                  <c:v>Profisport</c:v>
                </c:pt>
                <c:pt idx="9">
                  <c:v>Journalismus</c:v>
                </c:pt>
                <c:pt idx="10">
                  <c:v>Sonstige Angestellte (wenig Kund:innenkontakt)</c:v>
                </c:pt>
                <c:pt idx="11">
                  <c:v>Geistes- und Gesellschaftswissenschaften</c:v>
                </c:pt>
                <c:pt idx="12">
                  <c:v>Haushaltstätigkeiten</c:v>
                </c:pt>
                <c:pt idx="13">
                  <c:v>Transportwesen</c:v>
                </c:pt>
                <c:pt idx="14">
                  <c:v>Kreatives</c:v>
                </c:pt>
                <c:pt idx="15">
                  <c:v>MINT</c:v>
                </c:pt>
                <c:pt idx="16">
                  <c:v>Medizin</c:v>
                </c:pt>
                <c:pt idx="17">
                  <c:v>Soziales</c:v>
                </c:pt>
                <c:pt idx="18">
                  <c:v>Arbeit mit Tieren</c:v>
                </c:pt>
                <c:pt idx="19">
                  <c:v>Outdoor-Betätigungen</c:v>
                </c:pt>
                <c:pt idx="20">
                  <c:v>Handwerk</c:v>
                </c:pt>
                <c:pt idx="21">
                  <c:v>Politik</c:v>
                </c:pt>
                <c:pt idx="22">
                  <c:v>Spiritualität</c:v>
                </c:pt>
                <c:pt idx="23">
                  <c:v>Professor:in</c:v>
                </c:pt>
                <c:pt idx="24">
                  <c:v>Lehramt</c:v>
                </c:pt>
              </c:strCache>
            </c:strRef>
          </c:cat>
          <c:val>
            <c:numRef>
              <c:f>'Berufe insgesamt'!$E$2:$E$26</c:f>
              <c:numCache>
                <c:formatCode>General</c:formatCode>
                <c:ptCount val="25"/>
                <c:pt idx="0">
                  <c:v>857</c:v>
                </c:pt>
                <c:pt idx="1">
                  <c:v>283</c:v>
                </c:pt>
                <c:pt idx="2">
                  <c:v>271</c:v>
                </c:pt>
                <c:pt idx="3">
                  <c:v>177</c:v>
                </c:pt>
                <c:pt idx="4">
                  <c:v>162</c:v>
                </c:pt>
                <c:pt idx="5">
                  <c:v>128</c:v>
                </c:pt>
                <c:pt idx="6">
                  <c:v>114</c:v>
                </c:pt>
                <c:pt idx="7">
                  <c:v>106</c:v>
                </c:pt>
                <c:pt idx="8">
                  <c:v>89</c:v>
                </c:pt>
                <c:pt idx="9">
                  <c:v>81</c:v>
                </c:pt>
                <c:pt idx="10">
                  <c:v>73</c:v>
                </c:pt>
                <c:pt idx="11">
                  <c:v>67</c:v>
                </c:pt>
                <c:pt idx="12">
                  <c:v>62</c:v>
                </c:pt>
                <c:pt idx="13">
                  <c:v>56</c:v>
                </c:pt>
                <c:pt idx="14">
                  <c:v>54</c:v>
                </c:pt>
                <c:pt idx="15">
                  <c:v>53</c:v>
                </c:pt>
                <c:pt idx="16">
                  <c:v>49</c:v>
                </c:pt>
                <c:pt idx="17">
                  <c:v>46</c:v>
                </c:pt>
                <c:pt idx="18">
                  <c:v>36</c:v>
                </c:pt>
                <c:pt idx="19">
                  <c:v>35</c:v>
                </c:pt>
                <c:pt idx="20">
                  <c:v>34</c:v>
                </c:pt>
                <c:pt idx="21">
                  <c:v>34</c:v>
                </c:pt>
                <c:pt idx="22">
                  <c:v>34</c:v>
                </c:pt>
                <c:pt idx="23">
                  <c:v>24</c:v>
                </c:pt>
                <c:pt idx="24">
                  <c:v>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2D5-461F-8923-AE6B251403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Geschlechteranteile nach Berufsfeldern bei den ??? </a:t>
            </a:r>
            <a:endParaRPr lang="de-DE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bar"/>
        <c:grouping val="stacked"/>
        <c:varyColors val="0"/>
        <c:ser>
          <c:idx val="1"/>
          <c:order val="1"/>
          <c:tx>
            <c:strRef>
              <c:f>'Berufe insgesamt'!$L$1</c:f>
              <c:strCache>
                <c:ptCount val="1"/>
                <c:pt idx="0">
                  <c:v>männlich*</c:v>
                </c:pt>
              </c:strCache>
            </c:strRef>
          </c:tx>
          <c:spPr>
            <a:solidFill>
              <a:srgbClr val="15CD90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825E0D37-9B12-4DB1-B996-64198BA32B21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AC16-4466-85D2-B8C8FB7474FA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B09A7400-E81D-4849-AE2A-1596BD9DF9F1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AC16-4466-85D2-B8C8FB7474FA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F7E1FCCC-7CDE-49AA-ACA2-9974E5D5BEE2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AC16-4466-85D2-B8C8FB7474FA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247B38AA-1B82-4E38-8008-BECB415F04CF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AC16-4466-85D2-B8C8FB7474FA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2AD0B637-CC3D-43B8-9871-75153C5B665C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AC16-4466-85D2-B8C8FB7474FA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605C56A2-C59B-479E-AC78-C3B23966969E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AC16-4466-85D2-B8C8FB7474FA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9EF63E69-6380-4356-9303-8F5DFB06AC61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AC16-4466-85D2-B8C8FB7474FA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C87D6DFF-FCDE-457E-BC58-6B76AA3AC8A2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AC16-4466-85D2-B8C8FB7474FA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EB387F46-D390-4165-B145-9812F33F0C63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AC16-4466-85D2-B8C8FB7474FA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35BFBF70-4591-4E81-AB40-A517AE4BC9E7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AC16-4466-85D2-B8C8FB7474FA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1EDE995B-A8D6-4E22-86CF-6DCF0037D45B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AC16-4466-85D2-B8C8FB7474FA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0BD677ED-24E3-4D02-AA33-62F6A74A551A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AC16-4466-85D2-B8C8FB7474FA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DD19B625-E748-4732-8448-50D62F6ACD3C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AC16-4466-85D2-B8C8FB7474FA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E140617B-A2B2-44D3-BD1E-B12731FB3CE7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AC16-4466-85D2-B8C8FB7474FA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5A3F1713-2FB1-43F0-9744-71F75FF6B213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AC16-4466-85D2-B8C8FB7474FA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D4FCDFD7-9107-4C8B-9884-40099D07A04A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AC16-4466-85D2-B8C8FB7474FA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C2B422C4-B438-4FC6-AE47-5A0959CADB25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AC16-4466-85D2-B8C8FB7474FA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B31DC7FE-922D-4ACE-8B1B-1DCFDDAA021E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AC16-4466-85D2-B8C8FB7474FA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361ADEBF-48AF-4EF5-BA74-E611DAA1AD40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AC16-4466-85D2-B8C8FB7474FA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F2246612-559A-414D-ACC7-6ACCD5147A01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AC16-4466-85D2-B8C8FB7474FA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116A5D11-00D9-4A94-9179-2B9FFDE8515A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AC16-4466-85D2-B8C8FB7474FA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1D715B10-1882-41D1-8010-EDA9D583009F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C-AC16-4466-85D2-B8C8FB7474FA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EF7FBE19-FCCA-4A2B-9B85-44FA4187C411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D-AC16-4466-85D2-B8C8FB7474FA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A5CBF50D-D49D-46AA-B257-06FBF4D59719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E-AC16-4466-85D2-B8C8FB7474F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extLst>
                <c:ext xmlns:c15="http://schemas.microsoft.com/office/drawing/2012/chart" uri="{02D57815-91ED-43cb-92C2-25804820EDAC}">
                  <c15:fullRef>
                    <c15:sqref>'Berufe insgesamt'!$J$2:$J$26</c15:sqref>
                  </c15:fullRef>
                </c:ext>
              </c:extLst>
              <c:f>('Berufe insgesamt'!$J$2:$J$3,'Berufe insgesamt'!$J$5:$J$26)</c:f>
              <c:strCache>
                <c:ptCount val="24"/>
                <c:pt idx="0">
                  <c:v>Soziales</c:v>
                </c:pt>
                <c:pt idx="1">
                  <c:v>Sonstige Angestellte (Fokus Kund:innenkontakt)</c:v>
                </c:pt>
                <c:pt idx="2">
                  <c:v>Haushaltstätigkeiten</c:v>
                </c:pt>
                <c:pt idx="3">
                  <c:v>Lehramt</c:v>
                </c:pt>
                <c:pt idx="4">
                  <c:v>Geistes- und Gesellschaftswissenschaften</c:v>
                </c:pt>
                <c:pt idx="5">
                  <c:v>Showbusiness</c:v>
                </c:pt>
                <c:pt idx="6">
                  <c:v>Journalismus</c:v>
                </c:pt>
                <c:pt idx="7">
                  <c:v>Arbeit mit Tieren</c:v>
                </c:pt>
                <c:pt idx="8">
                  <c:v>Profisport</c:v>
                </c:pt>
                <c:pt idx="9">
                  <c:v>Spiritualität</c:v>
                </c:pt>
                <c:pt idx="10">
                  <c:v>Unternehmer:innen in kleinerem Umfang und andere kaufmännische Tätigkeiten</c:v>
                </c:pt>
                <c:pt idx="11">
                  <c:v>Kreatives</c:v>
                </c:pt>
                <c:pt idx="12">
                  <c:v>Medizin</c:v>
                </c:pt>
                <c:pt idx="13">
                  <c:v>Kriminelle ohne Berufsbezeichnung</c:v>
                </c:pt>
                <c:pt idx="14">
                  <c:v>Sonstige Angestellte (wenig Kund:innenkontakt)</c:v>
                </c:pt>
                <c:pt idx="15">
                  <c:v>Politik</c:v>
                </c:pt>
                <c:pt idx="16">
                  <c:v>Outdoor-Betätigungen</c:v>
                </c:pt>
                <c:pt idx="17">
                  <c:v>Wirtschaft und Recht</c:v>
                </c:pt>
                <c:pt idx="18">
                  <c:v>Professor:in</c:v>
                </c:pt>
                <c:pt idx="19">
                  <c:v>MINT</c:v>
                </c:pt>
                <c:pt idx="20">
                  <c:v>Transportwesen</c:v>
                </c:pt>
                <c:pt idx="21">
                  <c:v>Sicherheit</c:v>
                </c:pt>
                <c:pt idx="22">
                  <c:v>Handwerk</c:v>
                </c:pt>
                <c:pt idx="23">
                  <c:v>Polizei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'Berufe insgesamt'!$L$2:$L$26</c15:sqref>
                  </c15:fullRef>
                </c:ext>
              </c:extLst>
              <c:f>('Berufe insgesamt'!$L$2:$L$3,'Berufe insgesamt'!$L$5:$L$26)</c:f>
              <c:numCache>
                <c:formatCode>General</c:formatCode>
                <c:ptCount val="24"/>
                <c:pt idx="0">
                  <c:v>-13</c:v>
                </c:pt>
                <c:pt idx="1">
                  <c:v>-59</c:v>
                </c:pt>
                <c:pt idx="2">
                  <c:v>-34</c:v>
                </c:pt>
                <c:pt idx="3">
                  <c:v>-14</c:v>
                </c:pt>
                <c:pt idx="4">
                  <c:v>-49</c:v>
                </c:pt>
                <c:pt idx="5">
                  <c:v>-201</c:v>
                </c:pt>
                <c:pt idx="6">
                  <c:v>-62</c:v>
                </c:pt>
                <c:pt idx="7">
                  <c:v>-28</c:v>
                </c:pt>
                <c:pt idx="8">
                  <c:v>-70</c:v>
                </c:pt>
                <c:pt idx="9">
                  <c:v>-27</c:v>
                </c:pt>
                <c:pt idx="10">
                  <c:v>-92</c:v>
                </c:pt>
                <c:pt idx="11">
                  <c:v>-44</c:v>
                </c:pt>
                <c:pt idx="12">
                  <c:v>-40</c:v>
                </c:pt>
                <c:pt idx="13">
                  <c:v>-242</c:v>
                </c:pt>
                <c:pt idx="14">
                  <c:v>-64</c:v>
                </c:pt>
                <c:pt idx="15">
                  <c:v>-30</c:v>
                </c:pt>
                <c:pt idx="16">
                  <c:v>-31</c:v>
                </c:pt>
                <c:pt idx="17">
                  <c:v>-95</c:v>
                </c:pt>
                <c:pt idx="18">
                  <c:v>-22</c:v>
                </c:pt>
                <c:pt idx="19">
                  <c:v>-49</c:v>
                </c:pt>
                <c:pt idx="20">
                  <c:v>-52</c:v>
                </c:pt>
                <c:pt idx="21">
                  <c:v>-120</c:v>
                </c:pt>
                <c:pt idx="22">
                  <c:v>-32</c:v>
                </c:pt>
                <c:pt idx="23">
                  <c:v>-169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'Berufe insgesamt'!$K$2:$K$26</c15:f>
                <c15:dlblRangeCache>
                  <c:ptCount val="25"/>
                  <c:pt idx="0">
                    <c:v>28%</c:v>
                  </c:pt>
                  <c:pt idx="1">
                    <c:v>36%</c:v>
                  </c:pt>
                  <c:pt idx="2">
                    <c:v>55%</c:v>
                  </c:pt>
                  <c:pt idx="3">
                    <c:v>55%</c:v>
                  </c:pt>
                  <c:pt idx="4">
                    <c:v>67%</c:v>
                  </c:pt>
                  <c:pt idx="5">
                    <c:v>73%</c:v>
                  </c:pt>
                  <c:pt idx="6">
                    <c:v>74%</c:v>
                  </c:pt>
                  <c:pt idx="7">
                    <c:v>77%</c:v>
                  </c:pt>
                  <c:pt idx="8">
                    <c:v>78%</c:v>
                  </c:pt>
                  <c:pt idx="9">
                    <c:v>79%</c:v>
                  </c:pt>
                  <c:pt idx="10">
                    <c:v>79%</c:v>
                  </c:pt>
                  <c:pt idx="11">
                    <c:v>81%</c:v>
                  </c:pt>
                  <c:pt idx="12">
                    <c:v>81%</c:v>
                  </c:pt>
                  <c:pt idx="13">
                    <c:v>82%</c:v>
                  </c:pt>
                  <c:pt idx="14">
                    <c:v>86%</c:v>
                  </c:pt>
                  <c:pt idx="15">
                    <c:v>88%</c:v>
                  </c:pt>
                  <c:pt idx="16">
                    <c:v>88%</c:v>
                  </c:pt>
                  <c:pt idx="17">
                    <c:v>89%</c:v>
                  </c:pt>
                  <c:pt idx="18">
                    <c:v>90%</c:v>
                  </c:pt>
                  <c:pt idx="19">
                    <c:v>92%</c:v>
                  </c:pt>
                  <c:pt idx="20">
                    <c:v>92%</c:v>
                  </c:pt>
                  <c:pt idx="21">
                    <c:v>93%</c:v>
                  </c:pt>
                  <c:pt idx="22">
                    <c:v>94%</c:v>
                  </c:pt>
                  <c:pt idx="23">
                    <c:v>94%</c:v>
                  </c:pt>
                  <c:pt idx="24">
                    <c:v>95%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1-AC16-4466-85D2-B8C8FB7474FA}"/>
            </c:ext>
          </c:extLst>
        </c:ser>
        <c:ser>
          <c:idx val="3"/>
          <c:order val="3"/>
          <c:tx>
            <c:strRef>
              <c:f>'Berufe insgesamt'!$N$1</c:f>
              <c:strCache>
                <c:ptCount val="1"/>
                <c:pt idx="0">
                  <c:v>weiblich*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378EC4B5-B79F-4DA2-8EA6-9267B1DEA163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F-AC16-4466-85D2-B8C8FB7474FA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E12DAA08-6B00-45AF-AA72-80B59DC86712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0-AC16-4466-85D2-B8C8FB7474FA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0DD721D4-882C-419E-A4F1-A2B31D077572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2-AC16-4466-85D2-B8C8FB7474FA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CFECB012-BF0A-45FE-91E8-922F0E589DA6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AC16-4466-85D2-B8C8FB7474FA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E84E027B-095D-4663-962E-6AB48D6039E3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4-AC16-4466-85D2-B8C8FB7474FA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7DC580DC-6DBD-4414-B6FE-1B0CBF15BA74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5-AC16-4466-85D2-B8C8FB7474FA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219D38CB-355A-42E4-8D04-4A17C83990C7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6-AC16-4466-85D2-B8C8FB7474FA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4D65E7B1-016D-4C45-AB97-74B0999E4C5E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AC16-4466-85D2-B8C8FB7474FA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C7EFE0E8-A58B-4ABF-95C2-67B34971A80D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8-AC16-4466-85D2-B8C8FB7474FA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DC036063-0EE7-4BE9-AFA0-7FFCAA536D64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9-AC16-4466-85D2-B8C8FB7474FA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4F760655-19DA-4081-901A-3F4885BEF347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A-AC16-4466-85D2-B8C8FB7474FA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BE618844-D907-41D7-8B90-D3AE4FB7F240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B-AC16-4466-85D2-B8C8FB7474FA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37954D93-9EF7-40F4-B232-997D270DEC71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C-AC16-4466-85D2-B8C8FB7474FA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B8982A64-82E1-4991-A68B-9CC2CA6A4C0A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D-AC16-4466-85D2-B8C8FB7474FA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9CE6F106-D317-4A47-A8C4-02B9252BAAB9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E-AC16-4466-85D2-B8C8FB7474FA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5C78506E-7ADD-400C-A962-518FF8A13CAE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F-AC16-4466-85D2-B8C8FB7474FA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168F36F4-ABEF-48FA-A9CE-7B2306883738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0-AC16-4466-85D2-B8C8FB7474FA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297D0122-07A6-4EDD-B0DD-CE128DFCBA6B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1-AC16-4466-85D2-B8C8FB7474FA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4DF9DDA5-D549-4F45-A7E7-3EEE3EBBD0CA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2-AC16-4466-85D2-B8C8FB7474FA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3AB80B3B-40B6-4BA4-BC58-DEBC15A54F2B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3-AC16-4466-85D2-B8C8FB7474FA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9E3826D8-240E-490F-AE7C-717DD1B11D7F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4-AC16-4466-85D2-B8C8FB7474FA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FF6E9501-0F8E-47EC-BB64-A04FF53A59CF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5-AC16-4466-85D2-B8C8FB7474FA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2D9477D0-99CC-423A-9A2B-92FEF84B5702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6-AC16-4466-85D2-B8C8FB7474FA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D51FCFC3-BACE-4679-88CA-D1AE6CED75B8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7-AC16-4466-85D2-B8C8FB7474F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Base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extLst>
                <c:ext xmlns:c15="http://schemas.microsoft.com/office/drawing/2012/chart" uri="{02D57815-91ED-43cb-92C2-25804820EDAC}">
                  <c15:fullRef>
                    <c15:sqref>'Berufe insgesamt'!$J$2:$J$26</c15:sqref>
                  </c15:fullRef>
                </c:ext>
              </c:extLst>
              <c:f>('Berufe insgesamt'!$J$2:$J$3,'Berufe insgesamt'!$J$5:$J$26)</c:f>
              <c:strCache>
                <c:ptCount val="24"/>
                <c:pt idx="0">
                  <c:v>Soziales</c:v>
                </c:pt>
                <c:pt idx="1">
                  <c:v>Sonstige Angestellte (Fokus Kund:innenkontakt)</c:v>
                </c:pt>
                <c:pt idx="2">
                  <c:v>Haushaltstätigkeiten</c:v>
                </c:pt>
                <c:pt idx="3">
                  <c:v>Lehramt</c:v>
                </c:pt>
                <c:pt idx="4">
                  <c:v>Geistes- und Gesellschaftswissenschaften</c:v>
                </c:pt>
                <c:pt idx="5">
                  <c:v>Showbusiness</c:v>
                </c:pt>
                <c:pt idx="6">
                  <c:v>Journalismus</c:v>
                </c:pt>
                <c:pt idx="7">
                  <c:v>Arbeit mit Tieren</c:v>
                </c:pt>
                <c:pt idx="8">
                  <c:v>Profisport</c:v>
                </c:pt>
                <c:pt idx="9">
                  <c:v>Spiritualität</c:v>
                </c:pt>
                <c:pt idx="10">
                  <c:v>Unternehmer:innen in kleinerem Umfang und andere kaufmännische Tätigkeiten</c:v>
                </c:pt>
                <c:pt idx="11">
                  <c:v>Kreatives</c:v>
                </c:pt>
                <c:pt idx="12">
                  <c:v>Medizin</c:v>
                </c:pt>
                <c:pt idx="13">
                  <c:v>Kriminelle ohne Berufsbezeichnung</c:v>
                </c:pt>
                <c:pt idx="14">
                  <c:v>Sonstige Angestellte (wenig Kund:innenkontakt)</c:v>
                </c:pt>
                <c:pt idx="15">
                  <c:v>Politik</c:v>
                </c:pt>
                <c:pt idx="16">
                  <c:v>Outdoor-Betätigungen</c:v>
                </c:pt>
                <c:pt idx="17">
                  <c:v>Wirtschaft und Recht</c:v>
                </c:pt>
                <c:pt idx="18">
                  <c:v>Professor:in</c:v>
                </c:pt>
                <c:pt idx="19">
                  <c:v>MINT</c:v>
                </c:pt>
                <c:pt idx="20">
                  <c:v>Transportwesen</c:v>
                </c:pt>
                <c:pt idx="21">
                  <c:v>Sicherheit</c:v>
                </c:pt>
                <c:pt idx="22">
                  <c:v>Handwerk</c:v>
                </c:pt>
                <c:pt idx="23">
                  <c:v>Polizei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'Berufe insgesamt'!$N$2:$N$26</c15:sqref>
                  </c15:fullRef>
                </c:ext>
              </c:extLst>
              <c:f>('Berufe insgesamt'!$N$2:$N$3,'Berufe insgesamt'!$N$5:$N$26)</c:f>
              <c:numCache>
                <c:formatCode>General</c:formatCode>
                <c:ptCount val="24"/>
                <c:pt idx="0">
                  <c:v>33</c:v>
                </c:pt>
                <c:pt idx="1">
                  <c:v>103</c:v>
                </c:pt>
                <c:pt idx="2">
                  <c:v>28</c:v>
                </c:pt>
                <c:pt idx="3">
                  <c:v>7</c:v>
                </c:pt>
                <c:pt idx="4">
                  <c:v>18</c:v>
                </c:pt>
                <c:pt idx="5">
                  <c:v>70</c:v>
                </c:pt>
                <c:pt idx="6">
                  <c:v>19</c:v>
                </c:pt>
                <c:pt idx="7">
                  <c:v>8</c:v>
                </c:pt>
                <c:pt idx="8">
                  <c:v>19</c:v>
                </c:pt>
                <c:pt idx="9">
                  <c:v>7</c:v>
                </c:pt>
                <c:pt idx="10">
                  <c:v>22</c:v>
                </c:pt>
                <c:pt idx="11">
                  <c:v>10</c:v>
                </c:pt>
                <c:pt idx="12">
                  <c:v>9</c:v>
                </c:pt>
                <c:pt idx="13">
                  <c:v>41</c:v>
                </c:pt>
                <c:pt idx="14">
                  <c:v>9</c:v>
                </c:pt>
                <c:pt idx="15">
                  <c:v>4</c:v>
                </c:pt>
                <c:pt idx="16">
                  <c:v>4</c:v>
                </c:pt>
                <c:pt idx="17">
                  <c:v>11</c:v>
                </c:pt>
                <c:pt idx="18">
                  <c:v>2</c:v>
                </c:pt>
                <c:pt idx="19">
                  <c:v>4</c:v>
                </c:pt>
                <c:pt idx="20">
                  <c:v>4</c:v>
                </c:pt>
                <c:pt idx="21">
                  <c:v>8</c:v>
                </c:pt>
                <c:pt idx="22">
                  <c:v>2</c:v>
                </c:pt>
                <c:pt idx="23">
                  <c:v>8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'Berufe insgesamt'!$O$2:$O$26</c15:f>
                <c15:dlblRangeCache>
                  <c:ptCount val="25"/>
                  <c:pt idx="0">
                    <c:v>72%</c:v>
                  </c:pt>
                  <c:pt idx="1">
                    <c:v>64%</c:v>
                  </c:pt>
                  <c:pt idx="2">
                    <c:v>45%</c:v>
                  </c:pt>
                  <c:pt idx="3">
                    <c:v>45%</c:v>
                  </c:pt>
                  <c:pt idx="4">
                    <c:v>33%</c:v>
                  </c:pt>
                  <c:pt idx="5">
                    <c:v>27%</c:v>
                  </c:pt>
                  <c:pt idx="6">
                    <c:v>26%</c:v>
                  </c:pt>
                  <c:pt idx="7">
                    <c:v>23%</c:v>
                  </c:pt>
                  <c:pt idx="8">
                    <c:v>22%</c:v>
                  </c:pt>
                  <c:pt idx="9">
                    <c:v>21%</c:v>
                  </c:pt>
                  <c:pt idx="10">
                    <c:v>21%</c:v>
                  </c:pt>
                  <c:pt idx="11">
                    <c:v>19%</c:v>
                  </c:pt>
                  <c:pt idx="12">
                    <c:v>19%</c:v>
                  </c:pt>
                  <c:pt idx="13">
                    <c:v>18%</c:v>
                  </c:pt>
                  <c:pt idx="14">
                    <c:v>14%</c:v>
                  </c:pt>
                  <c:pt idx="15">
                    <c:v>12%</c:v>
                  </c:pt>
                  <c:pt idx="16">
                    <c:v>12%</c:v>
                  </c:pt>
                  <c:pt idx="17">
                    <c:v>11%</c:v>
                  </c:pt>
                  <c:pt idx="18">
                    <c:v>10%</c:v>
                  </c:pt>
                  <c:pt idx="19">
                    <c:v>8%</c:v>
                  </c:pt>
                  <c:pt idx="20">
                    <c:v>8%</c:v>
                  </c:pt>
                  <c:pt idx="21">
                    <c:v>7%</c:v>
                  </c:pt>
                  <c:pt idx="22">
                    <c:v>6%</c:v>
                  </c:pt>
                  <c:pt idx="23">
                    <c:v>6%</c:v>
                  </c:pt>
                  <c:pt idx="24">
                    <c:v>5%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3-AC16-4466-85D2-B8C8FB7474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36985728"/>
        <c:axId val="1213636640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'Berufe insgesamt'!$K$1</c15:sqref>
                        </c15:formulaRef>
                      </c:ext>
                    </c:extLst>
                    <c:strCache>
                      <c:ptCount val="1"/>
                      <c:pt idx="0">
                        <c:v>Männer*anteil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ullRef>
                          <c15:sqref>'Berufe insgesamt'!$J$2:$J$26</c15:sqref>
                        </c15:fullRef>
                        <c15:formulaRef>
                          <c15:sqref>('Berufe insgesamt'!$J$2:$J$3,'Berufe insgesamt'!$J$5:$J$26)</c15:sqref>
                        </c15:formulaRef>
                      </c:ext>
                    </c:extLst>
                    <c:strCache>
                      <c:ptCount val="24"/>
                      <c:pt idx="0">
                        <c:v>Soziales</c:v>
                      </c:pt>
                      <c:pt idx="1">
                        <c:v>Sonstige Angestellte (Fokus Kund:innenkontakt)</c:v>
                      </c:pt>
                      <c:pt idx="2">
                        <c:v>Haushaltstätigkeiten</c:v>
                      </c:pt>
                      <c:pt idx="3">
                        <c:v>Lehramt</c:v>
                      </c:pt>
                      <c:pt idx="4">
                        <c:v>Geistes- und Gesellschaftswissenschaften</c:v>
                      </c:pt>
                      <c:pt idx="5">
                        <c:v>Showbusiness</c:v>
                      </c:pt>
                      <c:pt idx="6">
                        <c:v>Journalismus</c:v>
                      </c:pt>
                      <c:pt idx="7">
                        <c:v>Arbeit mit Tieren</c:v>
                      </c:pt>
                      <c:pt idx="8">
                        <c:v>Profisport</c:v>
                      </c:pt>
                      <c:pt idx="9">
                        <c:v>Spiritualität</c:v>
                      </c:pt>
                      <c:pt idx="10">
                        <c:v>Unternehmer:innen in kleinerem Umfang und andere kaufmännische Tätigkeiten</c:v>
                      </c:pt>
                      <c:pt idx="11">
                        <c:v>Kreatives</c:v>
                      </c:pt>
                      <c:pt idx="12">
                        <c:v>Medizin</c:v>
                      </c:pt>
                      <c:pt idx="13">
                        <c:v>Kriminelle ohne Berufsbezeichnung</c:v>
                      </c:pt>
                      <c:pt idx="14">
                        <c:v>Sonstige Angestellte (wenig Kund:innenkontakt)</c:v>
                      </c:pt>
                      <c:pt idx="15">
                        <c:v>Politik</c:v>
                      </c:pt>
                      <c:pt idx="16">
                        <c:v>Outdoor-Betätigungen</c:v>
                      </c:pt>
                      <c:pt idx="17">
                        <c:v>Wirtschaft und Recht</c:v>
                      </c:pt>
                      <c:pt idx="18">
                        <c:v>Professor:in</c:v>
                      </c:pt>
                      <c:pt idx="19">
                        <c:v>MINT</c:v>
                      </c:pt>
                      <c:pt idx="20">
                        <c:v>Transportwesen</c:v>
                      </c:pt>
                      <c:pt idx="21">
                        <c:v>Sicherheit</c:v>
                      </c:pt>
                      <c:pt idx="22">
                        <c:v>Handwerk</c:v>
                      </c:pt>
                      <c:pt idx="23">
                        <c:v>Polizei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'Berufe insgesamt'!$K$2:$K$26</c15:sqref>
                        </c15:fullRef>
                        <c15:formulaRef>
                          <c15:sqref>('Berufe insgesamt'!$K$2:$K$3,'Berufe insgesamt'!$K$5:$K$26)</c15:sqref>
                        </c15:formulaRef>
                      </c:ext>
                    </c:extLst>
                    <c:numCache>
                      <c:formatCode>0%</c:formatCode>
                      <c:ptCount val="24"/>
                      <c:pt idx="0">
                        <c:v>0.28260869565217389</c:v>
                      </c:pt>
                      <c:pt idx="1">
                        <c:v>0.36419753086419754</c:v>
                      </c:pt>
                      <c:pt idx="2">
                        <c:v>0.54838709677419351</c:v>
                      </c:pt>
                      <c:pt idx="3">
                        <c:v>0.66666666666666663</c:v>
                      </c:pt>
                      <c:pt idx="4">
                        <c:v>0.73134328358208955</c:v>
                      </c:pt>
                      <c:pt idx="5">
                        <c:v>0.74169741697416969</c:v>
                      </c:pt>
                      <c:pt idx="6">
                        <c:v>0.76543209876543206</c:v>
                      </c:pt>
                      <c:pt idx="7">
                        <c:v>0.77777777777777779</c:v>
                      </c:pt>
                      <c:pt idx="8">
                        <c:v>0.7865168539325843</c:v>
                      </c:pt>
                      <c:pt idx="9">
                        <c:v>0.79411764705882348</c:v>
                      </c:pt>
                      <c:pt idx="10">
                        <c:v>0.80701754385964908</c:v>
                      </c:pt>
                      <c:pt idx="11">
                        <c:v>0.81481481481481477</c:v>
                      </c:pt>
                      <c:pt idx="12">
                        <c:v>0.81632653061224492</c:v>
                      </c:pt>
                      <c:pt idx="13">
                        <c:v>0.85512367491166075</c:v>
                      </c:pt>
                      <c:pt idx="14">
                        <c:v>0.87671232876712324</c:v>
                      </c:pt>
                      <c:pt idx="15">
                        <c:v>0.88235294117647056</c:v>
                      </c:pt>
                      <c:pt idx="16">
                        <c:v>0.88571428571428568</c:v>
                      </c:pt>
                      <c:pt idx="17">
                        <c:v>0.89622641509433965</c:v>
                      </c:pt>
                      <c:pt idx="18">
                        <c:v>0.91666666666666663</c:v>
                      </c:pt>
                      <c:pt idx="19">
                        <c:v>0.92452830188679247</c:v>
                      </c:pt>
                      <c:pt idx="20">
                        <c:v>0.9285714285714286</c:v>
                      </c:pt>
                      <c:pt idx="21">
                        <c:v>0.9375</c:v>
                      </c:pt>
                      <c:pt idx="22">
                        <c:v>0.94117647058823528</c:v>
                      </c:pt>
                      <c:pt idx="23">
                        <c:v>0.95480225988700562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AC16-4466-85D2-B8C8FB7474FA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'Berufe insgesamt'!$M$1</c15:sqref>
                        </c15:formulaRef>
                      </c:ext>
                    </c:extLst>
                    <c:strCache>
                      <c:ptCount val="1"/>
                      <c:pt idx="0">
                        <c:v>männlich* natürlich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'Berufe insgesamt'!$J$2:$J$26</c15:sqref>
                        </c15:fullRef>
                        <c15:formulaRef>
                          <c15:sqref>('Berufe insgesamt'!$J$2:$J$3,'Berufe insgesamt'!$J$5:$J$26)</c15:sqref>
                        </c15:formulaRef>
                      </c:ext>
                    </c:extLst>
                    <c:strCache>
                      <c:ptCount val="24"/>
                      <c:pt idx="0">
                        <c:v>Soziales</c:v>
                      </c:pt>
                      <c:pt idx="1">
                        <c:v>Sonstige Angestellte (Fokus Kund:innenkontakt)</c:v>
                      </c:pt>
                      <c:pt idx="2">
                        <c:v>Haushaltstätigkeiten</c:v>
                      </c:pt>
                      <c:pt idx="3">
                        <c:v>Lehramt</c:v>
                      </c:pt>
                      <c:pt idx="4">
                        <c:v>Geistes- und Gesellschaftswissenschaften</c:v>
                      </c:pt>
                      <c:pt idx="5">
                        <c:v>Showbusiness</c:v>
                      </c:pt>
                      <c:pt idx="6">
                        <c:v>Journalismus</c:v>
                      </c:pt>
                      <c:pt idx="7">
                        <c:v>Arbeit mit Tieren</c:v>
                      </c:pt>
                      <c:pt idx="8">
                        <c:v>Profisport</c:v>
                      </c:pt>
                      <c:pt idx="9">
                        <c:v>Spiritualität</c:v>
                      </c:pt>
                      <c:pt idx="10">
                        <c:v>Unternehmer:innen in kleinerem Umfang und andere kaufmännische Tätigkeiten</c:v>
                      </c:pt>
                      <c:pt idx="11">
                        <c:v>Kreatives</c:v>
                      </c:pt>
                      <c:pt idx="12">
                        <c:v>Medizin</c:v>
                      </c:pt>
                      <c:pt idx="13">
                        <c:v>Kriminelle ohne Berufsbezeichnung</c:v>
                      </c:pt>
                      <c:pt idx="14">
                        <c:v>Sonstige Angestellte (wenig Kund:innenkontakt)</c:v>
                      </c:pt>
                      <c:pt idx="15">
                        <c:v>Politik</c:v>
                      </c:pt>
                      <c:pt idx="16">
                        <c:v>Outdoor-Betätigungen</c:v>
                      </c:pt>
                      <c:pt idx="17">
                        <c:v>Wirtschaft und Recht</c:v>
                      </c:pt>
                      <c:pt idx="18">
                        <c:v>Professor:in</c:v>
                      </c:pt>
                      <c:pt idx="19">
                        <c:v>MINT</c:v>
                      </c:pt>
                      <c:pt idx="20">
                        <c:v>Transportwesen</c:v>
                      </c:pt>
                      <c:pt idx="21">
                        <c:v>Sicherheit</c:v>
                      </c:pt>
                      <c:pt idx="22">
                        <c:v>Handwerk</c:v>
                      </c:pt>
                      <c:pt idx="23">
                        <c:v>Polizei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'Berufe insgesamt'!$M$2:$M$26</c15:sqref>
                        </c15:fullRef>
                        <c15:formulaRef>
                          <c15:sqref>('Berufe insgesamt'!$M$2:$M$3,'Berufe insgesamt'!$M$5:$M$26)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13</c:v>
                      </c:pt>
                      <c:pt idx="1">
                        <c:v>59</c:v>
                      </c:pt>
                      <c:pt idx="2">
                        <c:v>34</c:v>
                      </c:pt>
                      <c:pt idx="3">
                        <c:v>14</c:v>
                      </c:pt>
                      <c:pt idx="4">
                        <c:v>49</c:v>
                      </c:pt>
                      <c:pt idx="5">
                        <c:v>201</c:v>
                      </c:pt>
                      <c:pt idx="6">
                        <c:v>62</c:v>
                      </c:pt>
                      <c:pt idx="7">
                        <c:v>28</c:v>
                      </c:pt>
                      <c:pt idx="8">
                        <c:v>70</c:v>
                      </c:pt>
                      <c:pt idx="9">
                        <c:v>27</c:v>
                      </c:pt>
                      <c:pt idx="10">
                        <c:v>92</c:v>
                      </c:pt>
                      <c:pt idx="11">
                        <c:v>44</c:v>
                      </c:pt>
                      <c:pt idx="12">
                        <c:v>40</c:v>
                      </c:pt>
                      <c:pt idx="13">
                        <c:v>242</c:v>
                      </c:pt>
                      <c:pt idx="14">
                        <c:v>64</c:v>
                      </c:pt>
                      <c:pt idx="15">
                        <c:v>30</c:v>
                      </c:pt>
                      <c:pt idx="16">
                        <c:v>31</c:v>
                      </c:pt>
                      <c:pt idx="17">
                        <c:v>95</c:v>
                      </c:pt>
                      <c:pt idx="18">
                        <c:v>22</c:v>
                      </c:pt>
                      <c:pt idx="19">
                        <c:v>49</c:v>
                      </c:pt>
                      <c:pt idx="20">
                        <c:v>52</c:v>
                      </c:pt>
                      <c:pt idx="21">
                        <c:v>120</c:v>
                      </c:pt>
                      <c:pt idx="22">
                        <c:v>32</c:v>
                      </c:pt>
                      <c:pt idx="23">
                        <c:v>169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AC16-4466-85D2-B8C8FB7474FA}"/>
                  </c:ext>
                </c:extLst>
              </c15:ser>
            </c15:filteredBarSeries>
            <c15:filteredBa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'Berufe insgesamt'!$O$1</c15:sqref>
                        </c15:formulaRef>
                      </c:ext>
                    </c:extLst>
                    <c:strCache>
                      <c:ptCount val="1"/>
                      <c:pt idx="0">
                        <c:v>Frauen*anteil</c:v>
                      </c:pt>
                    </c:strCache>
                  </c:strRef>
                </c:tx>
                <c:spPr>
                  <a:solidFill>
                    <a:schemeClr val="accent5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'Berufe insgesamt'!$J$2:$J$26</c15:sqref>
                        </c15:fullRef>
                        <c15:formulaRef>
                          <c15:sqref>('Berufe insgesamt'!$J$2:$J$3,'Berufe insgesamt'!$J$5:$J$26)</c15:sqref>
                        </c15:formulaRef>
                      </c:ext>
                    </c:extLst>
                    <c:strCache>
                      <c:ptCount val="24"/>
                      <c:pt idx="0">
                        <c:v>Soziales</c:v>
                      </c:pt>
                      <c:pt idx="1">
                        <c:v>Sonstige Angestellte (Fokus Kund:innenkontakt)</c:v>
                      </c:pt>
                      <c:pt idx="2">
                        <c:v>Haushaltstätigkeiten</c:v>
                      </c:pt>
                      <c:pt idx="3">
                        <c:v>Lehramt</c:v>
                      </c:pt>
                      <c:pt idx="4">
                        <c:v>Geistes- und Gesellschaftswissenschaften</c:v>
                      </c:pt>
                      <c:pt idx="5">
                        <c:v>Showbusiness</c:v>
                      </c:pt>
                      <c:pt idx="6">
                        <c:v>Journalismus</c:v>
                      </c:pt>
                      <c:pt idx="7">
                        <c:v>Arbeit mit Tieren</c:v>
                      </c:pt>
                      <c:pt idx="8">
                        <c:v>Profisport</c:v>
                      </c:pt>
                      <c:pt idx="9">
                        <c:v>Spiritualität</c:v>
                      </c:pt>
                      <c:pt idx="10">
                        <c:v>Unternehmer:innen in kleinerem Umfang und andere kaufmännische Tätigkeiten</c:v>
                      </c:pt>
                      <c:pt idx="11">
                        <c:v>Kreatives</c:v>
                      </c:pt>
                      <c:pt idx="12">
                        <c:v>Medizin</c:v>
                      </c:pt>
                      <c:pt idx="13">
                        <c:v>Kriminelle ohne Berufsbezeichnung</c:v>
                      </c:pt>
                      <c:pt idx="14">
                        <c:v>Sonstige Angestellte (wenig Kund:innenkontakt)</c:v>
                      </c:pt>
                      <c:pt idx="15">
                        <c:v>Politik</c:v>
                      </c:pt>
                      <c:pt idx="16">
                        <c:v>Outdoor-Betätigungen</c:v>
                      </c:pt>
                      <c:pt idx="17">
                        <c:v>Wirtschaft und Recht</c:v>
                      </c:pt>
                      <c:pt idx="18">
                        <c:v>Professor:in</c:v>
                      </c:pt>
                      <c:pt idx="19">
                        <c:v>MINT</c:v>
                      </c:pt>
                      <c:pt idx="20">
                        <c:v>Transportwesen</c:v>
                      </c:pt>
                      <c:pt idx="21">
                        <c:v>Sicherheit</c:v>
                      </c:pt>
                      <c:pt idx="22">
                        <c:v>Handwerk</c:v>
                      </c:pt>
                      <c:pt idx="23">
                        <c:v>Polizei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'Berufe insgesamt'!$O$2:$O$26</c15:sqref>
                        </c15:fullRef>
                        <c15:formulaRef>
                          <c15:sqref>('Berufe insgesamt'!$O$2:$O$3,'Berufe insgesamt'!$O$5:$O$26)</c15:sqref>
                        </c15:formulaRef>
                      </c:ext>
                    </c:extLst>
                    <c:numCache>
                      <c:formatCode>0%</c:formatCode>
                      <c:ptCount val="24"/>
                      <c:pt idx="0">
                        <c:v>0.71739130434782605</c:v>
                      </c:pt>
                      <c:pt idx="1">
                        <c:v>0.63580246913580252</c:v>
                      </c:pt>
                      <c:pt idx="2">
                        <c:v>0.45161290322580644</c:v>
                      </c:pt>
                      <c:pt idx="3">
                        <c:v>0.33333333333333331</c:v>
                      </c:pt>
                      <c:pt idx="4">
                        <c:v>0.26865671641791045</c:v>
                      </c:pt>
                      <c:pt idx="5">
                        <c:v>0.25830258302583026</c:v>
                      </c:pt>
                      <c:pt idx="6">
                        <c:v>0.23456790123456789</c:v>
                      </c:pt>
                      <c:pt idx="7">
                        <c:v>0.22222222222222221</c:v>
                      </c:pt>
                      <c:pt idx="8">
                        <c:v>0.21348314606741572</c:v>
                      </c:pt>
                      <c:pt idx="9">
                        <c:v>0.20588235294117646</c:v>
                      </c:pt>
                      <c:pt idx="10">
                        <c:v>0.19298245614035087</c:v>
                      </c:pt>
                      <c:pt idx="11">
                        <c:v>0.18518518518518517</c:v>
                      </c:pt>
                      <c:pt idx="12">
                        <c:v>0.18367346938775511</c:v>
                      </c:pt>
                      <c:pt idx="13">
                        <c:v>0.14487632508833923</c:v>
                      </c:pt>
                      <c:pt idx="14">
                        <c:v>0.12328767123287671</c:v>
                      </c:pt>
                      <c:pt idx="15">
                        <c:v>0.11764705882352941</c:v>
                      </c:pt>
                      <c:pt idx="16">
                        <c:v>0.11428571428571428</c:v>
                      </c:pt>
                      <c:pt idx="17">
                        <c:v>0.10377358490566038</c:v>
                      </c:pt>
                      <c:pt idx="18">
                        <c:v>8.3333333333333329E-2</c:v>
                      </c:pt>
                      <c:pt idx="19">
                        <c:v>7.5471698113207544E-2</c:v>
                      </c:pt>
                      <c:pt idx="20">
                        <c:v>7.1428571428571425E-2</c:v>
                      </c:pt>
                      <c:pt idx="21">
                        <c:v>6.25E-2</c:v>
                      </c:pt>
                      <c:pt idx="22">
                        <c:v>5.8823529411764705E-2</c:v>
                      </c:pt>
                      <c:pt idx="23">
                        <c:v>4.519774011299435E-2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AC16-4466-85D2-B8C8FB7474FA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'Berufe insgesamt'!$P$1</c15:sqref>
                        </c15:formulaRef>
                      </c:ext>
                    </c:extLst>
                    <c:strCache>
                      <c:ptCount val="1"/>
                      <c:pt idx="0">
                        <c:v>Summe</c:v>
                      </c:pt>
                    </c:strCache>
                  </c:strRef>
                </c:tx>
                <c:spPr>
                  <a:solidFill>
                    <a:schemeClr val="accent6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'Berufe insgesamt'!$J$2:$J$26</c15:sqref>
                        </c15:fullRef>
                        <c15:formulaRef>
                          <c15:sqref>('Berufe insgesamt'!$J$2:$J$3,'Berufe insgesamt'!$J$5:$J$26)</c15:sqref>
                        </c15:formulaRef>
                      </c:ext>
                    </c:extLst>
                    <c:strCache>
                      <c:ptCount val="24"/>
                      <c:pt idx="0">
                        <c:v>Soziales</c:v>
                      </c:pt>
                      <c:pt idx="1">
                        <c:v>Sonstige Angestellte (Fokus Kund:innenkontakt)</c:v>
                      </c:pt>
                      <c:pt idx="2">
                        <c:v>Haushaltstätigkeiten</c:v>
                      </c:pt>
                      <c:pt idx="3">
                        <c:v>Lehramt</c:v>
                      </c:pt>
                      <c:pt idx="4">
                        <c:v>Geistes- und Gesellschaftswissenschaften</c:v>
                      </c:pt>
                      <c:pt idx="5">
                        <c:v>Showbusiness</c:v>
                      </c:pt>
                      <c:pt idx="6">
                        <c:v>Journalismus</c:v>
                      </c:pt>
                      <c:pt idx="7">
                        <c:v>Arbeit mit Tieren</c:v>
                      </c:pt>
                      <c:pt idx="8">
                        <c:v>Profisport</c:v>
                      </c:pt>
                      <c:pt idx="9">
                        <c:v>Spiritualität</c:v>
                      </c:pt>
                      <c:pt idx="10">
                        <c:v>Unternehmer:innen in kleinerem Umfang und andere kaufmännische Tätigkeiten</c:v>
                      </c:pt>
                      <c:pt idx="11">
                        <c:v>Kreatives</c:v>
                      </c:pt>
                      <c:pt idx="12">
                        <c:v>Medizin</c:v>
                      </c:pt>
                      <c:pt idx="13">
                        <c:v>Kriminelle ohne Berufsbezeichnung</c:v>
                      </c:pt>
                      <c:pt idx="14">
                        <c:v>Sonstige Angestellte (wenig Kund:innenkontakt)</c:v>
                      </c:pt>
                      <c:pt idx="15">
                        <c:v>Politik</c:v>
                      </c:pt>
                      <c:pt idx="16">
                        <c:v>Outdoor-Betätigungen</c:v>
                      </c:pt>
                      <c:pt idx="17">
                        <c:v>Wirtschaft und Recht</c:v>
                      </c:pt>
                      <c:pt idx="18">
                        <c:v>Professor:in</c:v>
                      </c:pt>
                      <c:pt idx="19">
                        <c:v>MINT</c:v>
                      </c:pt>
                      <c:pt idx="20">
                        <c:v>Transportwesen</c:v>
                      </c:pt>
                      <c:pt idx="21">
                        <c:v>Sicherheit</c:v>
                      </c:pt>
                      <c:pt idx="22">
                        <c:v>Handwerk</c:v>
                      </c:pt>
                      <c:pt idx="23">
                        <c:v>Polizei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'Berufe insgesamt'!$P$2:$P$26</c15:sqref>
                        </c15:fullRef>
                        <c15:formulaRef>
                          <c15:sqref>('Berufe insgesamt'!$P$2:$P$3,'Berufe insgesamt'!$P$5:$P$26)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46</c:v>
                      </c:pt>
                      <c:pt idx="1">
                        <c:v>162</c:v>
                      </c:pt>
                      <c:pt idx="2">
                        <c:v>62</c:v>
                      </c:pt>
                      <c:pt idx="3">
                        <c:v>21</c:v>
                      </c:pt>
                      <c:pt idx="4">
                        <c:v>67</c:v>
                      </c:pt>
                      <c:pt idx="5">
                        <c:v>271</c:v>
                      </c:pt>
                      <c:pt idx="6">
                        <c:v>81</c:v>
                      </c:pt>
                      <c:pt idx="7">
                        <c:v>36</c:v>
                      </c:pt>
                      <c:pt idx="8">
                        <c:v>89</c:v>
                      </c:pt>
                      <c:pt idx="9">
                        <c:v>34</c:v>
                      </c:pt>
                      <c:pt idx="10">
                        <c:v>114</c:v>
                      </c:pt>
                      <c:pt idx="11">
                        <c:v>54</c:v>
                      </c:pt>
                      <c:pt idx="12">
                        <c:v>49</c:v>
                      </c:pt>
                      <c:pt idx="13">
                        <c:v>283</c:v>
                      </c:pt>
                      <c:pt idx="14">
                        <c:v>73</c:v>
                      </c:pt>
                      <c:pt idx="15">
                        <c:v>34</c:v>
                      </c:pt>
                      <c:pt idx="16">
                        <c:v>35</c:v>
                      </c:pt>
                      <c:pt idx="17">
                        <c:v>106</c:v>
                      </c:pt>
                      <c:pt idx="18">
                        <c:v>24</c:v>
                      </c:pt>
                      <c:pt idx="19">
                        <c:v>53</c:v>
                      </c:pt>
                      <c:pt idx="20">
                        <c:v>56</c:v>
                      </c:pt>
                      <c:pt idx="21">
                        <c:v>128</c:v>
                      </c:pt>
                      <c:pt idx="22">
                        <c:v>34</c:v>
                      </c:pt>
                      <c:pt idx="23">
                        <c:v>177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AC16-4466-85D2-B8C8FB7474FA}"/>
                  </c:ext>
                </c:extLst>
              </c15:ser>
            </c15:filteredBarSeries>
          </c:ext>
        </c:extLst>
      </c:barChart>
      <c:catAx>
        <c:axId val="17369857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13636640"/>
        <c:crosses val="autoZero"/>
        <c:auto val="1"/>
        <c:lblAlgn val="ctr"/>
        <c:lblOffset val="100"/>
        <c:noMultiLvlLbl val="0"/>
      </c:catAx>
      <c:valAx>
        <c:axId val="1213636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;#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369857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Frauen*anteile bei den ???</a:t>
            </a:r>
            <a:r>
              <a:rPr lang="de-DE" baseline="0"/>
              <a:t> in ausgewählten Kategorien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'ausgewählte Aspekte diachron'!$O$2</c:f>
              <c:strCache>
                <c:ptCount val="1"/>
                <c:pt idx="0">
                  <c:v>Doktortitel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f>'ausgewählte Aspekte diachron'!$P$1:$T$1</c:f>
              <c:strCache>
                <c:ptCount val="5"/>
                <c:pt idx="0">
                  <c:v>bis 1992</c:v>
                </c:pt>
                <c:pt idx="1">
                  <c:v>1994-2008</c:v>
                </c:pt>
                <c:pt idx="2">
                  <c:v>ab 2009</c:v>
                </c:pt>
                <c:pt idx="4">
                  <c:v>insgesamt</c:v>
                </c:pt>
              </c:strCache>
            </c:strRef>
          </c:cat>
          <c:val>
            <c:numRef>
              <c:f>'ausgewählte Aspekte diachron'!$P$2:$T$2</c:f>
              <c:numCache>
                <c:formatCode>0%</c:formatCode>
                <c:ptCount val="5"/>
                <c:pt idx="0">
                  <c:v>0</c:v>
                </c:pt>
                <c:pt idx="1">
                  <c:v>0.35294117647058826</c:v>
                </c:pt>
                <c:pt idx="2">
                  <c:v>0.15384615384615385</c:v>
                </c:pt>
                <c:pt idx="4">
                  <c:v>0.21052631578947367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DF3-4BE9-9699-CF186AA4048A}"/>
            </c:ext>
          </c:extLst>
        </c:ser>
        <c:ser>
          <c:idx val="1"/>
          <c:order val="1"/>
          <c:tx>
            <c:strRef>
              <c:f>'ausgewählte Aspekte diachron'!$O$3</c:f>
              <c:strCache>
                <c:ptCount val="1"/>
                <c:pt idx="0">
                  <c:v>Führungsposition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'ausgewählte Aspekte diachron'!$P$1:$T$1</c:f>
              <c:strCache>
                <c:ptCount val="5"/>
                <c:pt idx="0">
                  <c:v>bis 1992</c:v>
                </c:pt>
                <c:pt idx="1">
                  <c:v>1994-2008</c:v>
                </c:pt>
                <c:pt idx="2">
                  <c:v>ab 2009</c:v>
                </c:pt>
                <c:pt idx="4">
                  <c:v>insgesamt</c:v>
                </c:pt>
              </c:strCache>
            </c:strRef>
          </c:cat>
          <c:val>
            <c:numRef>
              <c:f>'ausgewählte Aspekte diachron'!$P$3:$T$3</c:f>
              <c:numCache>
                <c:formatCode>0%</c:formatCode>
                <c:ptCount val="5"/>
                <c:pt idx="0">
                  <c:v>4.1666666666666664E-2</c:v>
                </c:pt>
                <c:pt idx="1">
                  <c:v>0.14285714285714285</c:v>
                </c:pt>
                <c:pt idx="2">
                  <c:v>0.24528301886792453</c:v>
                </c:pt>
                <c:pt idx="4">
                  <c:v>0.16666666666666666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DF3-4BE9-9699-CF186AA4048A}"/>
            </c:ext>
          </c:extLst>
        </c:ser>
        <c:ser>
          <c:idx val="2"/>
          <c:order val="2"/>
          <c:tx>
            <c:strRef>
              <c:f>'ausgewählte Aspekte diachron'!$O$4</c:f>
              <c:strCache>
                <c:ptCount val="1"/>
                <c:pt idx="0">
                  <c:v>kriminell (insg.)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2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strRef>
              <c:f>'ausgewählte Aspekte diachron'!$P$1:$T$1</c:f>
              <c:strCache>
                <c:ptCount val="5"/>
                <c:pt idx="0">
                  <c:v>bis 1992</c:v>
                </c:pt>
                <c:pt idx="1">
                  <c:v>1994-2008</c:v>
                </c:pt>
                <c:pt idx="2">
                  <c:v>ab 2009</c:v>
                </c:pt>
                <c:pt idx="4">
                  <c:v>insgesamt</c:v>
                </c:pt>
              </c:strCache>
            </c:strRef>
          </c:cat>
          <c:val>
            <c:numRef>
              <c:f>'ausgewählte Aspekte diachron'!$P$4:$T$4</c:f>
              <c:numCache>
                <c:formatCode>0%</c:formatCode>
                <c:ptCount val="5"/>
                <c:pt idx="0">
                  <c:v>6.8027210884353748E-2</c:v>
                </c:pt>
                <c:pt idx="1">
                  <c:v>0.15343915343915343</c:v>
                </c:pt>
                <c:pt idx="2">
                  <c:v>0.18656716417910449</c:v>
                </c:pt>
                <c:pt idx="4">
                  <c:v>0.14735099337748345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DF3-4BE9-9699-CF186AA4048A}"/>
            </c:ext>
          </c:extLst>
        </c:ser>
        <c:ser>
          <c:idx val="3"/>
          <c:order val="3"/>
          <c:tx>
            <c:strRef>
              <c:f>'ausgewählte Aspekte diachron'!$O$5</c:f>
              <c:strCache>
                <c:ptCount val="1"/>
                <c:pt idx="0">
                  <c:v>kriminell (ohne Berufsbezeichnung)</c:v>
                </c:pt>
              </c:strCache>
            </c:strRef>
          </c:tx>
          <c:spPr>
            <a:ln w="2857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>
                  <a:lumMod val="75000"/>
                </a:schemeClr>
              </a:solidFill>
              <a:ln w="9525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cat>
            <c:strRef>
              <c:f>'ausgewählte Aspekte diachron'!$P$1:$T$1</c:f>
              <c:strCache>
                <c:ptCount val="5"/>
                <c:pt idx="0">
                  <c:v>bis 1992</c:v>
                </c:pt>
                <c:pt idx="1">
                  <c:v>1994-2008</c:v>
                </c:pt>
                <c:pt idx="2">
                  <c:v>ab 2009</c:v>
                </c:pt>
                <c:pt idx="4">
                  <c:v>insgesamt</c:v>
                </c:pt>
              </c:strCache>
            </c:strRef>
          </c:cat>
          <c:val>
            <c:numRef>
              <c:f>'ausgewählte Aspekte diachron'!$P$5:$T$5</c:f>
              <c:numCache>
                <c:formatCode>0%</c:formatCode>
                <c:ptCount val="5"/>
                <c:pt idx="0">
                  <c:v>6.7567567567567571E-2</c:v>
                </c:pt>
                <c:pt idx="1">
                  <c:v>0.12328767123287671</c:v>
                </c:pt>
                <c:pt idx="2">
                  <c:v>0.19852941176470587</c:v>
                </c:pt>
                <c:pt idx="4">
                  <c:v>0.14487632508833923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DF3-4BE9-9699-CF186AA404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38816816"/>
        <c:axId val="1449659872"/>
      </c:lineChart>
      <c:catAx>
        <c:axId val="1738816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49659872"/>
        <c:crosses val="autoZero"/>
        <c:auto val="1"/>
        <c:lblAlgn val="ctr"/>
        <c:lblOffset val="100"/>
        <c:noMultiLvlLbl val="0"/>
      </c:catAx>
      <c:valAx>
        <c:axId val="1449659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38816816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</c:dTable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Doktortitel bei den ???</a:t>
            </a:r>
          </a:p>
        </c:rich>
      </c:tx>
      <c:layout>
        <c:manualLayout>
          <c:xMode val="edge"/>
          <c:yMode val="edge"/>
          <c:x val="0.40313888888888882"/>
          <c:y val="5.38720538720538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bar"/>
        <c:grouping val="clustered"/>
        <c:varyColors val="0"/>
        <c:ser>
          <c:idx val="1"/>
          <c:order val="1"/>
          <c:tx>
            <c:strRef>
              <c:f>'ausgewählte Aspekte diachron'!$C$1</c:f>
              <c:strCache>
                <c:ptCount val="1"/>
                <c:pt idx="0">
                  <c:v>männlich*</c:v>
                </c:pt>
              </c:strCache>
            </c:strRef>
          </c:tx>
          <c:spPr>
            <a:solidFill>
              <a:srgbClr val="15CD90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EFCEC559-0110-4B2E-8B6F-9DBEADC30E90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B083-4D88-A8E3-EEF9591BF25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85433803-AF75-436A-A691-DBCFDCEDD960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B083-4D88-A8E3-EEF9591BF257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D353A467-120D-415C-AD9B-A32569F6268C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B083-4D88-A8E3-EEF9591BF257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0CF9820F-6EFB-4B9E-A175-698C4F742DBE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B083-4D88-A8E3-EEF9591BF25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'ausgewählte Aspekte diachron'!$A$2:$A$5</c:f>
              <c:strCache>
                <c:ptCount val="4"/>
                <c:pt idx="0">
                  <c:v>bis 1992</c:v>
                </c:pt>
                <c:pt idx="1">
                  <c:v>1994-2008</c:v>
                </c:pt>
                <c:pt idx="2">
                  <c:v>ab 2009</c:v>
                </c:pt>
                <c:pt idx="3">
                  <c:v>insgesamt</c:v>
                </c:pt>
              </c:strCache>
            </c:strRef>
          </c:cat>
          <c:val>
            <c:numRef>
              <c:f>'ausgewählte Aspekte diachron'!$C$2:$C$5</c:f>
              <c:numCache>
                <c:formatCode>General</c:formatCode>
                <c:ptCount val="4"/>
                <c:pt idx="0">
                  <c:v>-8</c:v>
                </c:pt>
                <c:pt idx="1">
                  <c:v>-11</c:v>
                </c:pt>
                <c:pt idx="2">
                  <c:v>-11</c:v>
                </c:pt>
                <c:pt idx="3">
                  <c:v>-30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'ausgewählte Aspekte diachron'!$B$2:$B$5</c15:f>
                <c15:dlblRangeCache>
                  <c:ptCount val="4"/>
                  <c:pt idx="0">
                    <c:v>100%</c:v>
                  </c:pt>
                  <c:pt idx="1">
                    <c:v>65%</c:v>
                  </c:pt>
                  <c:pt idx="2">
                    <c:v>85%</c:v>
                  </c:pt>
                  <c:pt idx="3">
                    <c:v>79%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1-B083-4D88-A8E3-EEF9591BF257}"/>
            </c:ext>
          </c:extLst>
        </c:ser>
        <c:ser>
          <c:idx val="3"/>
          <c:order val="3"/>
          <c:tx>
            <c:strRef>
              <c:f>'ausgewählte Aspekte diachron'!$E$1</c:f>
              <c:strCache>
                <c:ptCount val="1"/>
                <c:pt idx="0">
                  <c:v>weiblich*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43345FBD-988B-4186-9151-3BBD9E41BE6A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B083-4D88-A8E3-EEF9591BF25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CD8130F2-A686-4451-9A01-02D1C2A772B3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B083-4D88-A8E3-EEF9591BF257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F73921B7-333E-411B-BDC8-EBC3BFA81FC4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B083-4D88-A8E3-EEF9591BF257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BE18B9B3-7473-4631-A719-E4D8C79A3C5C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B083-4D88-A8E3-EEF9591BF25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'ausgewählte Aspekte diachron'!$A$2:$A$5</c:f>
              <c:strCache>
                <c:ptCount val="4"/>
                <c:pt idx="0">
                  <c:v>bis 1992</c:v>
                </c:pt>
                <c:pt idx="1">
                  <c:v>1994-2008</c:v>
                </c:pt>
                <c:pt idx="2">
                  <c:v>ab 2009</c:v>
                </c:pt>
                <c:pt idx="3">
                  <c:v>insgesamt</c:v>
                </c:pt>
              </c:strCache>
            </c:strRef>
          </c:cat>
          <c:val>
            <c:numRef>
              <c:f>'ausgewählte Aspekte diachron'!$E$2:$E$5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</c:v>
                </c:pt>
                <c:pt idx="3">
                  <c:v>8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'ausgewählte Aspekte diachron'!$F$2:$F$5</c15:f>
                <c15:dlblRangeCache>
                  <c:ptCount val="4"/>
                  <c:pt idx="0">
                    <c:v>0%</c:v>
                  </c:pt>
                  <c:pt idx="1">
                    <c:v>35%</c:v>
                  </c:pt>
                  <c:pt idx="2">
                    <c:v>15%</c:v>
                  </c:pt>
                  <c:pt idx="3">
                    <c:v>21%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3-B083-4D88-A8E3-EEF9591BF2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100"/>
        <c:axId val="1006897184"/>
        <c:axId val="1732876544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'ausgewählte Aspekte diachron'!$B$1</c15:sqref>
                        </c15:formulaRef>
                      </c:ext>
                    </c:extLst>
                    <c:strCache>
                      <c:ptCount val="1"/>
                      <c:pt idx="0">
                        <c:v>Männer*anteil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'ausgewählte Aspekte diachron'!$A$2:$A$5</c15:sqref>
                        </c15:formulaRef>
                      </c:ext>
                    </c:extLst>
                    <c:strCache>
                      <c:ptCount val="4"/>
                      <c:pt idx="0">
                        <c:v>bis 1992</c:v>
                      </c:pt>
                      <c:pt idx="1">
                        <c:v>1994-2008</c:v>
                      </c:pt>
                      <c:pt idx="2">
                        <c:v>ab 2009</c:v>
                      </c:pt>
                      <c:pt idx="3">
                        <c:v>insgesamt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'ausgewählte Aspekte diachron'!$B$2:$B$5</c15:sqref>
                        </c15:formulaRef>
                      </c:ext>
                    </c:extLst>
                    <c:numCache>
                      <c:formatCode>0%</c:formatCode>
                      <c:ptCount val="4"/>
                      <c:pt idx="0">
                        <c:v>1</c:v>
                      </c:pt>
                      <c:pt idx="1">
                        <c:v>0.6470588235294118</c:v>
                      </c:pt>
                      <c:pt idx="2">
                        <c:v>0.84615384615384615</c:v>
                      </c:pt>
                      <c:pt idx="3">
                        <c:v>0.78947368421052633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B083-4D88-A8E3-EEF9591BF257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'ausgewählte Aspekte diachron'!$D$1</c15:sqref>
                        </c15:formulaRef>
                      </c:ext>
                    </c:extLst>
                    <c:strCache>
                      <c:ptCount val="1"/>
                      <c:pt idx="0">
                        <c:v>männlich* natürlich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'ausgewählte Aspekte diachron'!$A$2:$A$5</c15:sqref>
                        </c15:formulaRef>
                      </c:ext>
                    </c:extLst>
                    <c:strCache>
                      <c:ptCount val="4"/>
                      <c:pt idx="0">
                        <c:v>bis 1992</c:v>
                      </c:pt>
                      <c:pt idx="1">
                        <c:v>1994-2008</c:v>
                      </c:pt>
                      <c:pt idx="2">
                        <c:v>ab 2009</c:v>
                      </c:pt>
                      <c:pt idx="3">
                        <c:v>insgesamt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'ausgewählte Aspekte diachron'!$D$2:$D$5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8</c:v>
                      </c:pt>
                      <c:pt idx="1">
                        <c:v>11</c:v>
                      </c:pt>
                      <c:pt idx="2">
                        <c:v>11</c:v>
                      </c:pt>
                      <c:pt idx="3">
                        <c:v>30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B083-4D88-A8E3-EEF9591BF257}"/>
                  </c:ext>
                </c:extLst>
              </c15:ser>
            </c15:filteredBarSeries>
            <c15:filteredBa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'ausgewählte Aspekte diachron'!$F$1</c15:sqref>
                        </c15:formulaRef>
                      </c:ext>
                    </c:extLst>
                    <c:strCache>
                      <c:ptCount val="1"/>
                      <c:pt idx="0">
                        <c:v>Frauen*anteil</c:v>
                      </c:pt>
                    </c:strCache>
                  </c:strRef>
                </c:tx>
                <c:spPr>
                  <a:solidFill>
                    <a:schemeClr val="accent5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'ausgewählte Aspekte diachron'!$A$2:$A$5</c15:sqref>
                        </c15:formulaRef>
                      </c:ext>
                    </c:extLst>
                    <c:strCache>
                      <c:ptCount val="4"/>
                      <c:pt idx="0">
                        <c:v>bis 1992</c:v>
                      </c:pt>
                      <c:pt idx="1">
                        <c:v>1994-2008</c:v>
                      </c:pt>
                      <c:pt idx="2">
                        <c:v>ab 2009</c:v>
                      </c:pt>
                      <c:pt idx="3">
                        <c:v>insgesamt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'ausgewählte Aspekte diachron'!$F$2:$F$5</c15:sqref>
                        </c15:formulaRef>
                      </c:ext>
                    </c:extLst>
                    <c:numCache>
                      <c:formatCode>0%</c:formatCode>
                      <c:ptCount val="4"/>
                      <c:pt idx="0">
                        <c:v>0</c:v>
                      </c:pt>
                      <c:pt idx="1">
                        <c:v>0.35294117647058826</c:v>
                      </c:pt>
                      <c:pt idx="2">
                        <c:v>0.15384615384615385</c:v>
                      </c:pt>
                      <c:pt idx="3">
                        <c:v>0.21052631578947367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B083-4D88-A8E3-EEF9591BF257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'ausgewählte Aspekte diachron'!$G$1</c15:sqref>
                        </c15:formulaRef>
                      </c:ext>
                    </c:extLst>
                    <c:strCache>
                      <c:ptCount val="1"/>
                      <c:pt idx="0">
                        <c:v>Summe</c:v>
                      </c:pt>
                    </c:strCache>
                  </c:strRef>
                </c:tx>
                <c:spPr>
                  <a:solidFill>
                    <a:schemeClr val="accent6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'ausgewählte Aspekte diachron'!$A$2:$A$5</c15:sqref>
                        </c15:formulaRef>
                      </c:ext>
                    </c:extLst>
                    <c:strCache>
                      <c:ptCount val="4"/>
                      <c:pt idx="0">
                        <c:v>bis 1992</c:v>
                      </c:pt>
                      <c:pt idx="1">
                        <c:v>1994-2008</c:v>
                      </c:pt>
                      <c:pt idx="2">
                        <c:v>ab 2009</c:v>
                      </c:pt>
                      <c:pt idx="3">
                        <c:v>insgesamt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'ausgewählte Aspekte diachron'!$G$2:$G$5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8</c:v>
                      </c:pt>
                      <c:pt idx="1">
                        <c:v>17</c:v>
                      </c:pt>
                      <c:pt idx="2">
                        <c:v>13</c:v>
                      </c:pt>
                      <c:pt idx="3">
                        <c:v>38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B083-4D88-A8E3-EEF9591BF257}"/>
                  </c:ext>
                </c:extLst>
              </c15:ser>
            </c15:filteredBarSeries>
          </c:ext>
        </c:extLst>
      </c:barChart>
      <c:catAx>
        <c:axId val="100689718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32876544"/>
        <c:crosses val="autoZero"/>
        <c:auto val="1"/>
        <c:lblAlgn val="ctr"/>
        <c:lblOffset val="100"/>
        <c:noMultiLvlLbl val="0"/>
      </c:catAx>
      <c:valAx>
        <c:axId val="173287654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;#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06897184"/>
        <c:crosses val="autoZero"/>
        <c:crossBetween val="between"/>
      </c:valAx>
      <c:spPr>
        <a:noFill/>
        <a:ln>
          <a:solidFill>
            <a:schemeClr val="accent1">
              <a:alpha val="95000"/>
            </a:schemeClr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Führungspositionen bei den ???</a:t>
            </a:r>
          </a:p>
        </c:rich>
      </c:tx>
      <c:layout>
        <c:manualLayout>
          <c:xMode val="edge"/>
          <c:yMode val="edge"/>
          <c:x val="0.40313888888888882"/>
          <c:y val="5.38720538720538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bar"/>
        <c:grouping val="clustered"/>
        <c:varyColors val="0"/>
        <c:ser>
          <c:idx val="3"/>
          <c:order val="1"/>
          <c:tx>
            <c:strRef>
              <c:f>'ausgewählte Aspekte diachron'!$C$8</c:f>
              <c:strCache>
                <c:ptCount val="1"/>
                <c:pt idx="0">
                  <c:v>männlich*</c:v>
                </c:pt>
              </c:strCache>
            </c:strRef>
          </c:tx>
          <c:spPr>
            <a:solidFill>
              <a:srgbClr val="15CD90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0CCF1F4F-1CCC-4F02-BE1D-66008B67D4E3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B083-4D88-A8E3-EEF9591BF25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066AF67D-1B8D-4794-B34C-5C737BCF353E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B083-4D88-A8E3-EEF9591BF257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6F3F222A-77F6-4C3B-B8F5-DD9DF0041C00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B083-4D88-A8E3-EEF9591BF257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6DFD23DF-8C6C-4419-A967-7AF3CD6FB6A9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B083-4D88-A8E3-EEF9591BF25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'ausgewählte Aspekte diachron'!$A$9:$A$12</c:f>
              <c:strCache>
                <c:ptCount val="4"/>
                <c:pt idx="0">
                  <c:v>bis 1992</c:v>
                </c:pt>
                <c:pt idx="1">
                  <c:v>1994-2008</c:v>
                </c:pt>
                <c:pt idx="2">
                  <c:v>ab 2009</c:v>
                </c:pt>
                <c:pt idx="3">
                  <c:v>insgesamt</c:v>
                </c:pt>
              </c:strCache>
            </c:strRef>
          </c:cat>
          <c:val>
            <c:numRef>
              <c:f>'ausgewählte Aspekte diachron'!$C$9:$C$12</c:f>
              <c:numCache>
                <c:formatCode>General</c:formatCode>
                <c:ptCount val="4"/>
                <c:pt idx="0">
                  <c:v>-23</c:v>
                </c:pt>
                <c:pt idx="1">
                  <c:v>-42</c:v>
                </c:pt>
                <c:pt idx="2">
                  <c:v>-40</c:v>
                </c:pt>
                <c:pt idx="3">
                  <c:v>-105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'ausgewählte Aspekte diachron'!$B$9:$B$12</c15:f>
                <c15:dlblRangeCache>
                  <c:ptCount val="4"/>
                  <c:pt idx="0">
                    <c:v>96%</c:v>
                  </c:pt>
                  <c:pt idx="1">
                    <c:v>86%</c:v>
                  </c:pt>
                  <c:pt idx="2">
                    <c:v>75%</c:v>
                  </c:pt>
                  <c:pt idx="3">
                    <c:v>83%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3-B083-4D88-A8E3-EEF9591BF257}"/>
            </c:ext>
          </c:extLst>
        </c:ser>
        <c:ser>
          <c:idx val="5"/>
          <c:order val="3"/>
          <c:tx>
            <c:strRef>
              <c:f>'ausgewählte Aspekte diachron'!$E$8</c:f>
              <c:strCache>
                <c:ptCount val="1"/>
                <c:pt idx="0">
                  <c:v>weiblich*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DD1F7F12-A121-4D21-B03C-16596D8BA35F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F837-47DD-9045-9B101F0BF80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52BE0DCF-43C1-44A8-91BE-1689E0595615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F837-47DD-9045-9B101F0BF807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84D86D35-6B0A-4B26-A036-659A116FB988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F837-47DD-9045-9B101F0BF807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FF5C230E-F9B5-456D-9496-D70BD0DCD7C2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F837-47DD-9045-9B101F0BF80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'ausgewählte Aspekte diachron'!$A$9:$A$12</c:f>
              <c:strCache>
                <c:ptCount val="4"/>
                <c:pt idx="0">
                  <c:v>bis 1992</c:v>
                </c:pt>
                <c:pt idx="1">
                  <c:v>1994-2008</c:v>
                </c:pt>
                <c:pt idx="2">
                  <c:v>ab 2009</c:v>
                </c:pt>
                <c:pt idx="3">
                  <c:v>insgesamt</c:v>
                </c:pt>
              </c:strCache>
            </c:strRef>
          </c:cat>
          <c:val>
            <c:numRef>
              <c:f>'ausgewählte Aspekte diachron'!$E$9:$E$12</c:f>
              <c:numCache>
                <c:formatCode>General</c:formatCode>
                <c:ptCount val="4"/>
                <c:pt idx="0">
                  <c:v>1</c:v>
                </c:pt>
                <c:pt idx="1">
                  <c:v>7</c:v>
                </c:pt>
                <c:pt idx="2">
                  <c:v>13</c:v>
                </c:pt>
                <c:pt idx="3">
                  <c:v>21</c:v>
                </c:pt>
              </c:numCache>
            </c:numRef>
          </c:val>
          <c:extLst xmlns:c15="http://schemas.microsoft.com/office/drawing/2012/chart">
            <c:ext xmlns:c15="http://schemas.microsoft.com/office/drawing/2012/chart" uri="{02D57815-91ED-43cb-92C2-25804820EDAC}">
              <c15:datalabelsRange>
                <c15:f>'ausgewählte Aspekte diachron'!$F$9:$F$12</c15:f>
                <c15:dlblRangeCache>
                  <c:ptCount val="4"/>
                  <c:pt idx="0">
                    <c:v>4%</c:v>
                  </c:pt>
                  <c:pt idx="1">
                    <c:v>14%</c:v>
                  </c:pt>
                  <c:pt idx="2">
                    <c:v>25%</c:v>
                  </c:pt>
                  <c:pt idx="3">
                    <c:v>17%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5-B083-4D88-A8E3-EEF9591BF2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100"/>
        <c:axId val="1006897184"/>
        <c:axId val="1732876544"/>
        <c:extLst>
          <c:ext xmlns:c15="http://schemas.microsoft.com/office/drawing/2012/chart" uri="{02D57815-91ED-43cb-92C2-25804820EDAC}">
            <c15:filteredBarSeries>
              <c15:ser>
                <c:idx val="1"/>
                <c:order val="0"/>
                <c:tx>
                  <c:strRef>
                    <c:extLst>
                      <c:ext uri="{02D57815-91ED-43cb-92C2-25804820EDAC}">
                        <c15:formulaRef>
                          <c15:sqref>'ausgewählte Aspekte diachron'!$B$8</c15:sqref>
                        </c15:formulaRef>
                      </c:ext>
                    </c:extLst>
                    <c:strCache>
                      <c:ptCount val="1"/>
                      <c:pt idx="0">
                        <c:v>Männer*anteil</c:v>
                      </c:pt>
                    </c:strCache>
                  </c:strRef>
                </c:tx>
                <c:spPr>
                  <a:solidFill>
                    <a:srgbClr val="15CD90"/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tx>
                      <c:rich>
                        <a:bodyPr/>
                        <a:lstStyle/>
                        <a:p>
                          <a:r>
                            <a:rPr lang="en-US"/>
                            <a:t>Text hinzufügen</a:t>
                          </a:r>
                        </a:p>
                      </c:rich>
                    </c:tx>
                    <c:dLblPos val="outEnd"/>
                    <c:showLegendKey val="0"/>
                    <c:showVal val="0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6-B083-4D88-A8E3-EEF9591BF257}"/>
                      </c:ext>
                    </c:extLst>
                  </c:dLbl>
                  <c:dLbl>
                    <c:idx val="1"/>
                    <c:tx>
                      <c:rich>
                        <a:bodyPr/>
                        <a:lstStyle/>
                        <a:p>
                          <a:r>
                            <a:rPr lang="en-US"/>
                            <a:t>Text hinzufügen</a:t>
                          </a:r>
                        </a:p>
                      </c:rich>
                    </c:tx>
                    <c:dLblPos val="outEnd"/>
                    <c:showLegendKey val="0"/>
                    <c:showVal val="0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7-B083-4D88-A8E3-EEF9591BF257}"/>
                      </c:ext>
                    </c:extLst>
                  </c:dLbl>
                  <c:dLbl>
                    <c:idx val="2"/>
                    <c:tx>
                      <c:rich>
                        <a:bodyPr/>
                        <a:lstStyle/>
                        <a:p>
                          <a:r>
                            <a:rPr lang="en-US"/>
                            <a:t>Text hinzufügen</a:t>
                          </a:r>
                        </a:p>
                      </c:rich>
                    </c:tx>
                    <c:dLblPos val="outEnd"/>
                    <c:showLegendKey val="0"/>
                    <c:showVal val="0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8-B083-4D88-A8E3-EEF9591BF257}"/>
                      </c:ext>
                    </c:extLst>
                  </c:dLbl>
                  <c:dLbl>
                    <c:idx val="3"/>
                    <c:tx>
                      <c:rich>
                        <a:bodyPr/>
                        <a:lstStyle/>
                        <a:p>
                          <a:r>
                            <a:rPr lang="en-US"/>
                            <a:t>Text hinzufügen</a:t>
                          </a:r>
                        </a:p>
                      </c:rich>
                    </c:tx>
                    <c:dLblPos val="outEnd"/>
                    <c:showLegendKey val="0"/>
                    <c:showVal val="0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9-B083-4D88-A8E3-EEF9591BF257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de-DE"/>
                    </a:p>
                  </c:txPr>
                  <c:dLblPos val="outEnd"/>
                  <c:showLegendKey val="0"/>
                  <c:showVal val="0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DataLabelsRange val="1"/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'ausgewählte Aspekte diachron'!$A$9:$A$12</c15:sqref>
                        </c15:formulaRef>
                      </c:ext>
                    </c:extLst>
                    <c:strCache>
                      <c:ptCount val="4"/>
                      <c:pt idx="0">
                        <c:v>bis 1992</c:v>
                      </c:pt>
                      <c:pt idx="1">
                        <c:v>1994-2008</c:v>
                      </c:pt>
                      <c:pt idx="2">
                        <c:v>ab 2009</c:v>
                      </c:pt>
                      <c:pt idx="3">
                        <c:v>insgesamt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'ausgewählte Aspekte diachron'!$B$9:$B$12</c15:sqref>
                        </c15:formulaRef>
                      </c:ext>
                    </c:extLst>
                    <c:numCache>
                      <c:formatCode>0%</c:formatCode>
                      <c:ptCount val="4"/>
                      <c:pt idx="0">
                        <c:v>0.95833333333333337</c:v>
                      </c:pt>
                      <c:pt idx="1">
                        <c:v>0.8571428571428571</c:v>
                      </c:pt>
                      <c:pt idx="2">
                        <c:v>0.75471698113207553</c:v>
                      </c:pt>
                      <c:pt idx="3">
                        <c:v>0.83333333333333337</c:v>
                      </c:pt>
                    </c:numCache>
                  </c:numRef>
                </c:val>
                <c:extLst>
                  <c:ext uri="{02D57815-91ED-43cb-92C2-25804820EDAC}">
                    <c15:datalabelsRange>
                      <c15:f>'ausgewählte Aspekte diachron'!$B$2:$B$5</c15:f>
                      <c15:dlblRangeCache>
                        <c:ptCount val="4"/>
                        <c:pt idx="0">
                          <c:v>100%</c:v>
                        </c:pt>
                        <c:pt idx="1">
                          <c:v>65%</c:v>
                        </c:pt>
                        <c:pt idx="2">
                          <c:v>85%</c:v>
                        </c:pt>
                        <c:pt idx="3">
                          <c:v>79%</c:v>
                        </c:pt>
                      </c15:dlblRangeCache>
                    </c15:datalabelsRange>
                  </c:ext>
                  <c:ext xmlns:c16="http://schemas.microsoft.com/office/drawing/2014/chart" uri="{C3380CC4-5D6E-409C-BE32-E72D297353CC}">
                    <c16:uniqueId val="{00000001-B083-4D88-A8E3-EEF9591BF257}"/>
                  </c:ext>
                </c:extLst>
              </c15:ser>
            </c15:filteredBarSeries>
            <c15:filteredBarSeries>
              <c15:ser>
                <c:idx val="4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'ausgewählte Aspekte diachron'!$D$8</c15:sqref>
                        </c15:formulaRef>
                      </c:ext>
                    </c:extLst>
                    <c:strCache>
                      <c:ptCount val="1"/>
                      <c:pt idx="0">
                        <c:v>männlich*</c:v>
                      </c:pt>
                    </c:strCache>
                  </c:strRef>
                </c:tx>
                <c:spPr>
                  <a:solidFill>
                    <a:schemeClr val="accent5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'ausgewählte Aspekte diachron'!$A$9:$A$12</c15:sqref>
                        </c15:formulaRef>
                      </c:ext>
                    </c:extLst>
                    <c:strCache>
                      <c:ptCount val="4"/>
                      <c:pt idx="0">
                        <c:v>bis 1992</c:v>
                      </c:pt>
                      <c:pt idx="1">
                        <c:v>1994-2008</c:v>
                      </c:pt>
                      <c:pt idx="2">
                        <c:v>ab 2009</c:v>
                      </c:pt>
                      <c:pt idx="3">
                        <c:v>insgesamt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'ausgewählte Aspekte diachron'!$D$9:$D$12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23</c:v>
                      </c:pt>
                      <c:pt idx="1">
                        <c:v>42</c:v>
                      </c:pt>
                      <c:pt idx="2">
                        <c:v>40</c:v>
                      </c:pt>
                      <c:pt idx="3">
                        <c:v>105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B083-4D88-A8E3-EEF9591BF257}"/>
                  </c:ext>
                </c:extLst>
              </c15:ser>
            </c15:filteredBarSeries>
            <c15:filteredBarSeries>
              <c15:ser>
                <c:idx val="0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'ausgewählte Aspekte diachron'!$F$8</c15:sqref>
                        </c15:formulaRef>
                      </c:ext>
                    </c:extLst>
                    <c:strCache>
                      <c:ptCount val="1"/>
                      <c:pt idx="0">
                        <c:v>Frauen*anteil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'ausgewählte Aspekte diachron'!$A$9:$A$12</c15:sqref>
                        </c15:formulaRef>
                      </c:ext>
                    </c:extLst>
                    <c:strCache>
                      <c:ptCount val="4"/>
                      <c:pt idx="0">
                        <c:v>bis 1992</c:v>
                      </c:pt>
                      <c:pt idx="1">
                        <c:v>1994-2008</c:v>
                      </c:pt>
                      <c:pt idx="2">
                        <c:v>ab 2009</c:v>
                      </c:pt>
                      <c:pt idx="3">
                        <c:v>insgesamt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'ausgewählte Aspekte diachron'!$F$9:$F$12</c15:sqref>
                        </c15:formulaRef>
                      </c:ext>
                    </c:extLst>
                    <c:numCache>
                      <c:formatCode>0%</c:formatCode>
                      <c:ptCount val="4"/>
                      <c:pt idx="0">
                        <c:v>4.1666666666666664E-2</c:v>
                      </c:pt>
                      <c:pt idx="1">
                        <c:v>0.14285714285714285</c:v>
                      </c:pt>
                      <c:pt idx="2">
                        <c:v>0.24528301886792453</c:v>
                      </c:pt>
                      <c:pt idx="3">
                        <c:v>0.16666666666666666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F837-47DD-9045-9B101F0BF807}"/>
                  </c:ext>
                </c:extLst>
              </c15:ser>
            </c15:filteredBarSeries>
            <c15:filteredBarSeries>
              <c15:ser>
                <c:idx val="2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'ausgewählte Aspekte diachron'!$G$8</c15:sqref>
                        </c15:formulaRef>
                      </c:ext>
                    </c:extLst>
                    <c:strCache>
                      <c:ptCount val="1"/>
                      <c:pt idx="0">
                        <c:v>Summe</c:v>
                      </c:pt>
                    </c:strCache>
                  </c:strRef>
                </c:tx>
                <c:spPr>
                  <a:solidFill>
                    <a:srgbClr val="ED7D3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'ausgewählte Aspekte diachron'!$A$9:$A$12</c15:sqref>
                        </c15:formulaRef>
                      </c:ext>
                    </c:extLst>
                    <c:strCache>
                      <c:ptCount val="4"/>
                      <c:pt idx="0">
                        <c:v>bis 1992</c:v>
                      </c:pt>
                      <c:pt idx="1">
                        <c:v>1994-2008</c:v>
                      </c:pt>
                      <c:pt idx="2">
                        <c:v>ab 2009</c:v>
                      </c:pt>
                      <c:pt idx="3">
                        <c:v>insgesamt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'ausgewählte Aspekte diachron'!$G$9:$G$12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24</c:v>
                      </c:pt>
                      <c:pt idx="1">
                        <c:v>49</c:v>
                      </c:pt>
                      <c:pt idx="2">
                        <c:v>53</c:v>
                      </c:pt>
                      <c:pt idx="3">
                        <c:v>126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F837-47DD-9045-9B101F0BF807}"/>
                  </c:ext>
                </c:extLst>
              </c15:ser>
            </c15:filteredBarSeries>
          </c:ext>
        </c:extLst>
      </c:barChart>
      <c:catAx>
        <c:axId val="100689718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32876544"/>
        <c:crosses val="autoZero"/>
        <c:auto val="1"/>
        <c:lblAlgn val="ctr"/>
        <c:lblOffset val="100"/>
        <c:noMultiLvlLbl val="0"/>
      </c:catAx>
      <c:valAx>
        <c:axId val="173287654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;#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06897184"/>
        <c:crosses val="autoZero"/>
        <c:crossBetween val="between"/>
      </c:valAx>
      <c:spPr>
        <a:noFill/>
        <a:ln>
          <a:solidFill>
            <a:schemeClr val="accent1">
              <a:alpha val="95000"/>
            </a:schemeClr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kriminell (insgesamt) bei den ???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bar"/>
        <c:grouping val="clustered"/>
        <c:varyColors val="0"/>
        <c:ser>
          <c:idx val="1"/>
          <c:order val="1"/>
          <c:tx>
            <c:strRef>
              <c:f>'ausgewählte Aspekte diachron'!$C$15</c:f>
              <c:strCache>
                <c:ptCount val="1"/>
                <c:pt idx="0">
                  <c:v>männlich*</c:v>
                </c:pt>
              </c:strCache>
            </c:strRef>
          </c:tx>
          <c:spPr>
            <a:solidFill>
              <a:srgbClr val="15CD90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E1E11617-7BF8-49F6-9F33-0E438FC24F9A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2363-4CF3-95E8-30842067A25F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B5D5B70-A3B3-47BC-AECF-8A122FF325EC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2363-4CF3-95E8-30842067A25F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14E10C4A-33CA-40A8-A23A-D5F12DC40168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2363-4CF3-95E8-30842067A25F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91E5015C-7F36-449D-9F03-6A9824FDD87D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2363-4CF3-95E8-30842067A25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'ausgewählte Aspekte diachron'!$A$16:$A$19</c:f>
              <c:strCache>
                <c:ptCount val="4"/>
                <c:pt idx="0">
                  <c:v>bis 1992</c:v>
                </c:pt>
                <c:pt idx="1">
                  <c:v>1994-2008</c:v>
                </c:pt>
                <c:pt idx="2">
                  <c:v>ab 2009</c:v>
                </c:pt>
                <c:pt idx="3">
                  <c:v>insgesamt</c:v>
                </c:pt>
              </c:strCache>
            </c:strRef>
          </c:cat>
          <c:val>
            <c:numRef>
              <c:f>'ausgewählte Aspekte diachron'!$C$16:$C$19</c:f>
              <c:numCache>
                <c:formatCode>General</c:formatCode>
                <c:ptCount val="4"/>
                <c:pt idx="0">
                  <c:v>-137</c:v>
                </c:pt>
                <c:pt idx="1">
                  <c:v>-160</c:v>
                </c:pt>
                <c:pt idx="2">
                  <c:v>-218</c:v>
                </c:pt>
                <c:pt idx="3">
                  <c:v>-515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'ausgewählte Aspekte diachron'!$B$16:$B$19</c15:f>
                <c15:dlblRangeCache>
                  <c:ptCount val="4"/>
                  <c:pt idx="0">
                    <c:v>93%</c:v>
                  </c:pt>
                  <c:pt idx="1">
                    <c:v>85%</c:v>
                  </c:pt>
                  <c:pt idx="2">
                    <c:v>81%</c:v>
                  </c:pt>
                  <c:pt idx="3">
                    <c:v>85%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1-2363-4CF3-95E8-30842067A25F}"/>
            </c:ext>
          </c:extLst>
        </c:ser>
        <c:ser>
          <c:idx val="3"/>
          <c:order val="3"/>
          <c:tx>
            <c:strRef>
              <c:f>'ausgewählte Aspekte diachron'!$E$15</c:f>
              <c:strCache>
                <c:ptCount val="1"/>
                <c:pt idx="0">
                  <c:v>weiblich*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5704CE42-EA7F-4784-A200-348D79ECC502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2363-4CF3-95E8-30842067A25F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646188D7-79F1-4213-BC42-D65D81C4A26A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2363-4CF3-95E8-30842067A25F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672DD72D-EB08-49B5-A95F-47CE1D7801DE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2363-4CF3-95E8-30842067A25F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A710C8EC-A83A-4D07-AE55-EB551BA43B75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2363-4CF3-95E8-30842067A25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'ausgewählte Aspekte diachron'!$A$16:$A$19</c:f>
              <c:strCache>
                <c:ptCount val="4"/>
                <c:pt idx="0">
                  <c:v>bis 1992</c:v>
                </c:pt>
                <c:pt idx="1">
                  <c:v>1994-2008</c:v>
                </c:pt>
                <c:pt idx="2">
                  <c:v>ab 2009</c:v>
                </c:pt>
                <c:pt idx="3">
                  <c:v>insgesamt</c:v>
                </c:pt>
              </c:strCache>
            </c:strRef>
          </c:cat>
          <c:val>
            <c:numRef>
              <c:f>'ausgewählte Aspekte diachron'!$E$16:$E$19</c:f>
              <c:numCache>
                <c:formatCode>General</c:formatCode>
                <c:ptCount val="4"/>
                <c:pt idx="0">
                  <c:v>10</c:v>
                </c:pt>
                <c:pt idx="1">
                  <c:v>29</c:v>
                </c:pt>
                <c:pt idx="2">
                  <c:v>50</c:v>
                </c:pt>
                <c:pt idx="3">
                  <c:v>89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'ausgewählte Aspekte diachron'!$F$16:$F$19</c15:f>
                <c15:dlblRangeCache>
                  <c:ptCount val="4"/>
                  <c:pt idx="0">
                    <c:v>7%</c:v>
                  </c:pt>
                  <c:pt idx="1">
                    <c:v>15%</c:v>
                  </c:pt>
                  <c:pt idx="2">
                    <c:v>19%</c:v>
                  </c:pt>
                  <c:pt idx="3">
                    <c:v>15%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3-2363-4CF3-95E8-30842067A2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100"/>
        <c:axId val="1212718336"/>
        <c:axId val="1460863216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'ausgewählte Aspekte diachron'!$B$15</c15:sqref>
                        </c15:formulaRef>
                      </c:ext>
                    </c:extLst>
                    <c:strCache>
                      <c:ptCount val="1"/>
                      <c:pt idx="0">
                        <c:v>Männer*anteil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'ausgewählte Aspekte diachron'!$A$16:$A$19</c15:sqref>
                        </c15:formulaRef>
                      </c:ext>
                    </c:extLst>
                    <c:strCache>
                      <c:ptCount val="4"/>
                      <c:pt idx="0">
                        <c:v>bis 1992</c:v>
                      </c:pt>
                      <c:pt idx="1">
                        <c:v>1994-2008</c:v>
                      </c:pt>
                      <c:pt idx="2">
                        <c:v>ab 2009</c:v>
                      </c:pt>
                      <c:pt idx="3">
                        <c:v>insgesamt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'ausgewählte Aspekte diachron'!$B$16:$B$19</c15:sqref>
                        </c15:formulaRef>
                      </c:ext>
                    </c:extLst>
                    <c:numCache>
                      <c:formatCode>0%</c:formatCode>
                      <c:ptCount val="4"/>
                      <c:pt idx="0">
                        <c:v>0.93197278911564629</c:v>
                      </c:pt>
                      <c:pt idx="1">
                        <c:v>0.84656084656084651</c:v>
                      </c:pt>
                      <c:pt idx="2">
                        <c:v>0.81343283582089554</c:v>
                      </c:pt>
                      <c:pt idx="3">
                        <c:v>0.85264900662251653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2363-4CF3-95E8-30842067A25F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'ausgewählte Aspekte diachron'!$D$15</c15:sqref>
                        </c15:formulaRef>
                      </c:ext>
                    </c:extLst>
                    <c:strCache>
                      <c:ptCount val="1"/>
                      <c:pt idx="0">
                        <c:v>männlich* natürlich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'ausgewählte Aspekte diachron'!$A$16:$A$19</c15:sqref>
                        </c15:formulaRef>
                      </c:ext>
                    </c:extLst>
                    <c:strCache>
                      <c:ptCount val="4"/>
                      <c:pt idx="0">
                        <c:v>bis 1992</c:v>
                      </c:pt>
                      <c:pt idx="1">
                        <c:v>1994-2008</c:v>
                      </c:pt>
                      <c:pt idx="2">
                        <c:v>ab 2009</c:v>
                      </c:pt>
                      <c:pt idx="3">
                        <c:v>insgesamt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'ausgewählte Aspekte diachron'!$D$16:$D$19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137</c:v>
                      </c:pt>
                      <c:pt idx="1">
                        <c:v>160</c:v>
                      </c:pt>
                      <c:pt idx="2">
                        <c:v>218</c:v>
                      </c:pt>
                      <c:pt idx="3">
                        <c:v>515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2363-4CF3-95E8-30842067A25F}"/>
                  </c:ext>
                </c:extLst>
              </c15:ser>
            </c15:filteredBarSeries>
            <c15:filteredBa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'ausgewählte Aspekte diachron'!$F$15</c15:sqref>
                        </c15:formulaRef>
                      </c:ext>
                    </c:extLst>
                    <c:strCache>
                      <c:ptCount val="1"/>
                      <c:pt idx="0">
                        <c:v>Frauen*anteil</c:v>
                      </c:pt>
                    </c:strCache>
                  </c:strRef>
                </c:tx>
                <c:spPr>
                  <a:solidFill>
                    <a:schemeClr val="accent5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'ausgewählte Aspekte diachron'!$A$16:$A$19</c15:sqref>
                        </c15:formulaRef>
                      </c:ext>
                    </c:extLst>
                    <c:strCache>
                      <c:ptCount val="4"/>
                      <c:pt idx="0">
                        <c:v>bis 1992</c:v>
                      </c:pt>
                      <c:pt idx="1">
                        <c:v>1994-2008</c:v>
                      </c:pt>
                      <c:pt idx="2">
                        <c:v>ab 2009</c:v>
                      </c:pt>
                      <c:pt idx="3">
                        <c:v>insgesamt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'ausgewählte Aspekte diachron'!$F$16:$F$19</c15:sqref>
                        </c15:formulaRef>
                      </c:ext>
                    </c:extLst>
                    <c:numCache>
                      <c:formatCode>0%</c:formatCode>
                      <c:ptCount val="4"/>
                      <c:pt idx="0">
                        <c:v>6.8027210884353748E-2</c:v>
                      </c:pt>
                      <c:pt idx="1">
                        <c:v>0.15343915343915343</c:v>
                      </c:pt>
                      <c:pt idx="2">
                        <c:v>0.18656716417910449</c:v>
                      </c:pt>
                      <c:pt idx="3">
                        <c:v>0.14735099337748345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2363-4CF3-95E8-30842067A25F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'ausgewählte Aspekte diachron'!$G$15</c15:sqref>
                        </c15:formulaRef>
                      </c:ext>
                    </c:extLst>
                    <c:strCache>
                      <c:ptCount val="1"/>
                      <c:pt idx="0">
                        <c:v>Summe</c:v>
                      </c:pt>
                    </c:strCache>
                  </c:strRef>
                </c:tx>
                <c:spPr>
                  <a:solidFill>
                    <a:schemeClr val="accent6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'ausgewählte Aspekte diachron'!$A$16:$A$19</c15:sqref>
                        </c15:formulaRef>
                      </c:ext>
                    </c:extLst>
                    <c:strCache>
                      <c:ptCount val="4"/>
                      <c:pt idx="0">
                        <c:v>bis 1992</c:v>
                      </c:pt>
                      <c:pt idx="1">
                        <c:v>1994-2008</c:v>
                      </c:pt>
                      <c:pt idx="2">
                        <c:v>ab 2009</c:v>
                      </c:pt>
                      <c:pt idx="3">
                        <c:v>insgesamt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'ausgewählte Aspekte diachron'!$G$16:$G$19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147</c:v>
                      </c:pt>
                      <c:pt idx="1">
                        <c:v>189</c:v>
                      </c:pt>
                      <c:pt idx="2">
                        <c:v>268</c:v>
                      </c:pt>
                      <c:pt idx="3">
                        <c:v>604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2363-4CF3-95E8-30842067A25F}"/>
                  </c:ext>
                </c:extLst>
              </c15:ser>
            </c15:filteredBarSeries>
          </c:ext>
        </c:extLst>
      </c:barChart>
      <c:catAx>
        <c:axId val="1212718336"/>
        <c:scaling>
          <c:orientation val="maxMin"/>
        </c:scaling>
        <c:delete val="0"/>
        <c:axPos val="l"/>
        <c:numFmt formatCode="#;#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60863216"/>
        <c:crosses val="autoZero"/>
        <c:auto val="1"/>
        <c:lblAlgn val="ctr"/>
        <c:lblOffset val="100"/>
        <c:noMultiLvlLbl val="0"/>
      </c:catAx>
      <c:valAx>
        <c:axId val="1460863216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;#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127183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7" Type="http://schemas.openxmlformats.org/officeDocument/2006/relationships/chart" Target="../charts/chart12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6" Type="http://schemas.openxmlformats.org/officeDocument/2006/relationships/chart" Target="../charts/chart11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0.xml"/><Relationship Id="rId3" Type="http://schemas.openxmlformats.org/officeDocument/2006/relationships/chart" Target="../charts/chart15.xml"/><Relationship Id="rId7" Type="http://schemas.openxmlformats.org/officeDocument/2006/relationships/chart" Target="../charts/chart19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6" Type="http://schemas.openxmlformats.org/officeDocument/2006/relationships/chart" Target="../charts/chart18.xml"/><Relationship Id="rId5" Type="http://schemas.openxmlformats.org/officeDocument/2006/relationships/chart" Target="../charts/chart17.xml"/><Relationship Id="rId4" Type="http://schemas.openxmlformats.org/officeDocument/2006/relationships/chart" Target="../charts/chart16.xml"/><Relationship Id="rId9" Type="http://schemas.openxmlformats.org/officeDocument/2006/relationships/chart" Target="../charts/chart2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160020</xdr:colOff>
      <xdr:row>0</xdr:row>
      <xdr:rowOff>72390</xdr:rowOff>
    </xdr:from>
    <xdr:to>
      <xdr:col>25</xdr:col>
      <xdr:colOff>769620</xdr:colOff>
      <xdr:row>40</xdr:row>
      <xdr:rowOff>83820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5ABFC708-47F4-3DBA-F93F-EA8AAE014A0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60960</xdr:colOff>
      <xdr:row>0</xdr:row>
      <xdr:rowOff>102870</xdr:rowOff>
    </xdr:from>
    <xdr:to>
      <xdr:col>12</xdr:col>
      <xdr:colOff>762000</xdr:colOff>
      <xdr:row>45</xdr:row>
      <xdr:rowOff>22860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529B2C14-CBE9-7FC6-3E1F-34C35066F0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403860</xdr:colOff>
      <xdr:row>1</xdr:row>
      <xdr:rowOff>41910</xdr:rowOff>
    </xdr:from>
    <xdr:to>
      <xdr:col>19</xdr:col>
      <xdr:colOff>182880</xdr:colOff>
      <xdr:row>24</xdr:row>
      <xdr:rowOff>106680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B7866F14-713C-EAE4-4F15-6EF28B65D24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29</xdr:row>
      <xdr:rowOff>80010</xdr:rowOff>
    </xdr:from>
    <xdr:to>
      <xdr:col>9</xdr:col>
      <xdr:colOff>106680</xdr:colOff>
      <xdr:row>79</xdr:row>
      <xdr:rowOff>129540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4E059236-78A5-E4DC-43CA-1AAABC80594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247650</xdr:colOff>
      <xdr:row>29</xdr:row>
      <xdr:rowOff>95250</xdr:rowOff>
    </xdr:from>
    <xdr:to>
      <xdr:col>17</xdr:col>
      <xdr:colOff>762000</xdr:colOff>
      <xdr:row>66</xdr:row>
      <xdr:rowOff>83820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B943AA89-FF56-93BC-B778-65808380296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693420</xdr:colOff>
      <xdr:row>5</xdr:row>
      <xdr:rowOff>156210</xdr:rowOff>
    </xdr:from>
    <xdr:to>
      <xdr:col>21</xdr:col>
      <xdr:colOff>556260</xdr:colOff>
      <xdr:row>20</xdr:row>
      <xdr:rowOff>156210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86F5A15E-E232-41D2-00B9-D8098976C94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232410</xdr:colOff>
      <xdr:row>0</xdr:row>
      <xdr:rowOff>0</xdr:rowOff>
    </xdr:from>
    <xdr:to>
      <xdr:col>13</xdr:col>
      <xdr:colOff>53340</xdr:colOff>
      <xdr:row>8</xdr:row>
      <xdr:rowOff>160020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E6833786-075E-457A-706F-C23934650BD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232410</xdr:colOff>
      <xdr:row>6</xdr:row>
      <xdr:rowOff>171450</xdr:rowOff>
    </xdr:from>
    <xdr:to>
      <xdr:col>13</xdr:col>
      <xdr:colOff>53340</xdr:colOff>
      <xdr:row>16</xdr:row>
      <xdr:rowOff>15240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74875931-6AD1-FC6D-37BB-CA593B95BD6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232410</xdr:colOff>
      <xdr:row>14</xdr:row>
      <xdr:rowOff>11430</xdr:rowOff>
    </xdr:from>
    <xdr:to>
      <xdr:col>13</xdr:col>
      <xdr:colOff>60960</xdr:colOff>
      <xdr:row>23</xdr:row>
      <xdr:rowOff>22860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3D8C444A-D9D3-A6AE-9456-77C57956B20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224790</xdr:colOff>
      <xdr:row>21</xdr:row>
      <xdr:rowOff>64770</xdr:rowOff>
    </xdr:from>
    <xdr:to>
      <xdr:col>13</xdr:col>
      <xdr:colOff>76200</xdr:colOff>
      <xdr:row>30</xdr:row>
      <xdr:rowOff>99060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021C843C-FB0D-DF5D-3857-7DDFB209C1F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23</xdr:col>
      <xdr:colOff>281940</xdr:colOff>
      <xdr:row>16</xdr:row>
      <xdr:rowOff>175260</xdr:rowOff>
    </xdr:from>
    <xdr:to>
      <xdr:col>31</xdr:col>
      <xdr:colOff>342900</xdr:colOff>
      <xdr:row>54</xdr:row>
      <xdr:rowOff>30480</xdr:rowOff>
    </xdr:to>
    <xdr:graphicFrame macro="">
      <xdr:nvGraphicFramePr>
        <xdr:cNvPr id="7" name="Diagramm 6">
          <a:extLst>
            <a:ext uri="{FF2B5EF4-FFF2-40B4-BE49-F238E27FC236}">
              <a16:creationId xmlns:a16="http://schemas.microsoft.com/office/drawing/2014/main" id="{78C8F316-1093-1756-A8BE-09C3391CA39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38</xdr:col>
      <xdr:colOff>38100</xdr:colOff>
      <xdr:row>16</xdr:row>
      <xdr:rowOff>114300</xdr:rowOff>
    </xdr:from>
    <xdr:to>
      <xdr:col>45</xdr:col>
      <xdr:colOff>533400</xdr:colOff>
      <xdr:row>42</xdr:row>
      <xdr:rowOff>137160</xdr:rowOff>
    </xdr:to>
    <xdr:graphicFrame macro="">
      <xdr:nvGraphicFramePr>
        <xdr:cNvPr id="8" name="Diagramm 7">
          <a:extLst>
            <a:ext uri="{FF2B5EF4-FFF2-40B4-BE49-F238E27FC236}">
              <a16:creationId xmlns:a16="http://schemas.microsoft.com/office/drawing/2014/main" id="{3F54CBBD-5051-34E6-74B8-ED0F931CA45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342900</xdr:colOff>
      <xdr:row>6</xdr:row>
      <xdr:rowOff>34290</xdr:rowOff>
    </xdr:from>
    <xdr:to>
      <xdr:col>7</xdr:col>
      <xdr:colOff>160020</xdr:colOff>
      <xdr:row>21</xdr:row>
      <xdr:rowOff>34290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1D2D141E-57FB-47D6-E8A9-0F5E7A07D72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342900</xdr:colOff>
      <xdr:row>6</xdr:row>
      <xdr:rowOff>34290</xdr:rowOff>
    </xdr:from>
    <xdr:to>
      <xdr:col>15</xdr:col>
      <xdr:colOff>160020</xdr:colOff>
      <xdr:row>17</xdr:row>
      <xdr:rowOff>22860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8AFCECAE-13E4-8A3F-0832-745B348DC90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716280</xdr:colOff>
      <xdr:row>6</xdr:row>
      <xdr:rowOff>34290</xdr:rowOff>
    </xdr:from>
    <xdr:to>
      <xdr:col>23</xdr:col>
      <xdr:colOff>533400</xdr:colOff>
      <xdr:row>21</xdr:row>
      <xdr:rowOff>34290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8E7D597C-2485-2986-5BB5-C6DB115AA04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26</xdr:col>
      <xdr:colOff>739140</xdr:colOff>
      <xdr:row>6</xdr:row>
      <xdr:rowOff>34290</xdr:rowOff>
    </xdr:from>
    <xdr:to>
      <xdr:col>33</xdr:col>
      <xdr:colOff>396240</xdr:colOff>
      <xdr:row>16</xdr:row>
      <xdr:rowOff>175260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DCED31C0-C0E1-11E3-A44D-BD7E4333BB0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37</xdr:col>
      <xdr:colOff>99060</xdr:colOff>
      <xdr:row>6</xdr:row>
      <xdr:rowOff>34290</xdr:rowOff>
    </xdr:from>
    <xdr:to>
      <xdr:col>42</xdr:col>
      <xdr:colOff>708660</xdr:colOff>
      <xdr:row>18</xdr:row>
      <xdr:rowOff>99060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A8005640-9F96-1A84-BE99-09CE2AA14FF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45</xdr:col>
      <xdr:colOff>342900</xdr:colOff>
      <xdr:row>6</xdr:row>
      <xdr:rowOff>34290</xdr:rowOff>
    </xdr:from>
    <xdr:to>
      <xdr:col>51</xdr:col>
      <xdr:colOff>571500</xdr:colOff>
      <xdr:row>18</xdr:row>
      <xdr:rowOff>106680</xdr:rowOff>
    </xdr:to>
    <xdr:graphicFrame macro="">
      <xdr:nvGraphicFramePr>
        <xdr:cNvPr id="7" name="Diagramm 6">
          <a:extLst>
            <a:ext uri="{FF2B5EF4-FFF2-40B4-BE49-F238E27FC236}">
              <a16:creationId xmlns:a16="http://schemas.microsoft.com/office/drawing/2014/main" id="{529D1173-1C44-5E56-A211-EB629E127A6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54</xdr:col>
      <xdr:colOff>160020</xdr:colOff>
      <xdr:row>8</xdr:row>
      <xdr:rowOff>140970</xdr:rowOff>
    </xdr:from>
    <xdr:to>
      <xdr:col>59</xdr:col>
      <xdr:colOff>769620</xdr:colOff>
      <xdr:row>23</xdr:row>
      <xdr:rowOff>140970</xdr:rowOff>
    </xdr:to>
    <xdr:graphicFrame macro="">
      <xdr:nvGraphicFramePr>
        <xdr:cNvPr id="8" name="Diagramm 7">
          <a:extLst>
            <a:ext uri="{FF2B5EF4-FFF2-40B4-BE49-F238E27FC236}">
              <a16:creationId xmlns:a16="http://schemas.microsoft.com/office/drawing/2014/main" id="{55CEFC83-2168-A661-D970-C2FF48B041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63</xdr:col>
      <xdr:colOff>38100</xdr:colOff>
      <xdr:row>4</xdr:row>
      <xdr:rowOff>95250</xdr:rowOff>
    </xdr:from>
    <xdr:to>
      <xdr:col>69</xdr:col>
      <xdr:colOff>685800</xdr:colOff>
      <xdr:row>15</xdr:row>
      <xdr:rowOff>114300</xdr:rowOff>
    </xdr:to>
    <xdr:graphicFrame macro="">
      <xdr:nvGraphicFramePr>
        <xdr:cNvPr id="9" name="Diagramm 8">
          <a:extLst>
            <a:ext uri="{FF2B5EF4-FFF2-40B4-BE49-F238E27FC236}">
              <a16:creationId xmlns:a16="http://schemas.microsoft.com/office/drawing/2014/main" id="{A30CC5B5-6686-CCA8-474C-BCC555B3427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71</xdr:col>
      <xdr:colOff>769620</xdr:colOff>
      <xdr:row>6</xdr:row>
      <xdr:rowOff>34290</xdr:rowOff>
    </xdr:from>
    <xdr:to>
      <xdr:col>78</xdr:col>
      <xdr:colOff>784860</xdr:colOff>
      <xdr:row>21</xdr:row>
      <xdr:rowOff>34290</xdr:rowOff>
    </xdr:to>
    <xdr:graphicFrame macro="">
      <xdr:nvGraphicFramePr>
        <xdr:cNvPr id="10" name="Diagramm 9">
          <a:extLst>
            <a:ext uri="{FF2B5EF4-FFF2-40B4-BE49-F238E27FC236}">
              <a16:creationId xmlns:a16="http://schemas.microsoft.com/office/drawing/2014/main" id="{DD6EA251-16A8-C6EB-4168-CC883075593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3EC09C-5F09-44AD-AC67-3E9BAD7AA16C}">
  <dimension ref="A1:G186"/>
  <sheetViews>
    <sheetView workbookViewId="0">
      <selection activeCell="G10" sqref="G10"/>
    </sheetView>
  </sheetViews>
  <sheetFormatPr baseColWidth="10" defaultColWidth="11.5703125" defaultRowHeight="15" x14ac:dyDescent="0.25"/>
  <cols>
    <col min="1" max="1" width="29.85546875" style="14" customWidth="1"/>
    <col min="2" max="16384" width="11.5703125" style="14"/>
  </cols>
  <sheetData>
    <row r="1" spans="1:7" x14ac:dyDescent="0.25">
      <c r="B1" s="15" t="s">
        <v>1</v>
      </c>
      <c r="C1" s="15"/>
      <c r="D1" s="15"/>
      <c r="E1" s="16" t="s">
        <v>2</v>
      </c>
      <c r="F1" s="16"/>
      <c r="G1" s="16"/>
    </row>
    <row r="2" spans="1:7" x14ac:dyDescent="0.25">
      <c r="B2" s="15" t="s">
        <v>133</v>
      </c>
      <c r="C2" s="15" t="s">
        <v>132</v>
      </c>
      <c r="D2" s="15" t="s">
        <v>31</v>
      </c>
      <c r="E2" s="16" t="s">
        <v>133</v>
      </c>
      <c r="F2" s="16" t="s">
        <v>132</v>
      </c>
      <c r="G2" s="16" t="s">
        <v>31</v>
      </c>
    </row>
    <row r="3" spans="1:7" x14ac:dyDescent="0.25">
      <c r="A3" s="1" t="s">
        <v>0</v>
      </c>
      <c r="B3" s="15">
        <f t="shared" ref="B3:G3" si="0">SUM(B4:B7)</f>
        <v>32</v>
      </c>
      <c r="C3" s="15">
        <f t="shared" si="0"/>
        <v>27</v>
      </c>
      <c r="D3" s="15">
        <f t="shared" si="0"/>
        <v>59</v>
      </c>
      <c r="E3" s="16">
        <f t="shared" si="0"/>
        <v>62</v>
      </c>
      <c r="F3" s="16">
        <f t="shared" si="0"/>
        <v>41</v>
      </c>
      <c r="G3" s="16">
        <f t="shared" si="0"/>
        <v>103</v>
      </c>
    </row>
    <row r="4" spans="1:7" x14ac:dyDescent="0.25">
      <c r="A4" s="14" t="s">
        <v>99</v>
      </c>
      <c r="B4" s="15">
        <v>9</v>
      </c>
      <c r="C4" s="15">
        <v>2</v>
      </c>
      <c r="D4" s="15">
        <f>SUM(B4:C4)</f>
        <v>11</v>
      </c>
      <c r="E4" s="16">
        <v>6</v>
      </c>
      <c r="F4" s="16">
        <v>7</v>
      </c>
      <c r="G4" s="16">
        <f>SUM(E4:F4)</f>
        <v>13</v>
      </c>
    </row>
    <row r="5" spans="1:7" x14ac:dyDescent="0.25">
      <c r="A5" s="14" t="s">
        <v>100</v>
      </c>
      <c r="B5" s="15">
        <v>14</v>
      </c>
      <c r="C5" s="15">
        <v>18</v>
      </c>
      <c r="D5" s="15">
        <f>SUM(B5:C5)</f>
        <v>32</v>
      </c>
      <c r="E5" s="16">
        <v>20</v>
      </c>
      <c r="F5" s="16">
        <v>16</v>
      </c>
      <c r="G5" s="16">
        <f>SUM(E5:F5)</f>
        <v>36</v>
      </c>
    </row>
    <row r="6" spans="1:7" x14ac:dyDescent="0.25">
      <c r="A6" s="14" t="s">
        <v>101</v>
      </c>
      <c r="B6" s="15">
        <v>4</v>
      </c>
      <c r="C6" s="15">
        <v>2</v>
      </c>
      <c r="D6" s="15">
        <f>SUM(B6:C6)</f>
        <v>6</v>
      </c>
      <c r="E6" s="16">
        <v>27</v>
      </c>
      <c r="F6" s="16">
        <v>11</v>
      </c>
      <c r="G6" s="16">
        <f>SUM(E6:F6)</f>
        <v>38</v>
      </c>
    </row>
    <row r="7" spans="1:7" x14ac:dyDescent="0.25">
      <c r="A7" s="14" t="s">
        <v>102</v>
      </c>
      <c r="B7" s="15">
        <v>5</v>
      </c>
      <c r="C7" s="15">
        <v>5</v>
      </c>
      <c r="D7" s="15">
        <f>SUM(B7:C7)</f>
        <v>10</v>
      </c>
      <c r="E7" s="16">
        <v>9</v>
      </c>
      <c r="F7" s="16">
        <v>7</v>
      </c>
      <c r="G7" s="16">
        <f>SUM(E7:F7)</f>
        <v>16</v>
      </c>
    </row>
    <row r="10" spans="1:7" x14ac:dyDescent="0.25">
      <c r="B10" s="15" t="s">
        <v>1</v>
      </c>
      <c r="C10" s="15"/>
      <c r="D10" s="15"/>
      <c r="E10" s="16" t="s">
        <v>2</v>
      </c>
      <c r="F10" s="16"/>
      <c r="G10" s="16"/>
    </row>
    <row r="11" spans="1:7" x14ac:dyDescent="0.25">
      <c r="B11" s="15" t="s">
        <v>133</v>
      </c>
      <c r="C11" s="15" t="s">
        <v>132</v>
      </c>
      <c r="D11" s="15" t="s">
        <v>31</v>
      </c>
      <c r="E11" s="16" t="s">
        <v>133</v>
      </c>
      <c r="F11" s="16" t="s">
        <v>132</v>
      </c>
      <c r="G11" s="16" t="s">
        <v>31</v>
      </c>
    </row>
    <row r="12" spans="1:7" x14ac:dyDescent="0.25">
      <c r="A12" s="1" t="s">
        <v>3</v>
      </c>
      <c r="B12" s="15">
        <f t="shared" ref="B12:G12" si="1">SUM(B13:B15)</f>
        <v>28</v>
      </c>
      <c r="C12" s="15">
        <f t="shared" si="1"/>
        <v>36</v>
      </c>
      <c r="D12" s="15">
        <f t="shared" si="1"/>
        <v>64</v>
      </c>
      <c r="E12" s="16">
        <f t="shared" si="1"/>
        <v>6</v>
      </c>
      <c r="F12" s="16">
        <f t="shared" si="1"/>
        <v>3</v>
      </c>
      <c r="G12" s="16">
        <f t="shared" si="1"/>
        <v>9</v>
      </c>
    </row>
    <row r="13" spans="1:7" x14ac:dyDescent="0.25">
      <c r="A13" s="14" t="s">
        <v>167</v>
      </c>
      <c r="B13" s="15">
        <v>8</v>
      </c>
      <c r="C13" s="15">
        <v>9</v>
      </c>
      <c r="D13" s="15">
        <f>SUM(B13:C13)</f>
        <v>17</v>
      </c>
      <c r="E13" s="16">
        <v>3</v>
      </c>
      <c r="F13" s="16"/>
      <c r="G13" s="16">
        <f>SUM(E13:F13)</f>
        <v>3</v>
      </c>
    </row>
    <row r="14" spans="1:7" x14ac:dyDescent="0.25">
      <c r="A14" s="14" t="s">
        <v>166</v>
      </c>
      <c r="B14" s="15">
        <v>0</v>
      </c>
      <c r="C14" s="15">
        <v>2</v>
      </c>
      <c r="D14" s="15">
        <f>SUM(B14:C14)</f>
        <v>2</v>
      </c>
      <c r="E14" s="16">
        <v>0</v>
      </c>
      <c r="F14" s="16"/>
      <c r="G14" s="16">
        <f>SUM(E14:F14)</f>
        <v>0</v>
      </c>
    </row>
    <row r="15" spans="1:7" x14ac:dyDescent="0.25">
      <c r="A15" s="14" t="s">
        <v>165</v>
      </c>
      <c r="B15" s="15">
        <v>20</v>
      </c>
      <c r="C15" s="15">
        <v>25</v>
      </c>
      <c r="D15" s="15">
        <f>SUM(B15:C15)</f>
        <v>45</v>
      </c>
      <c r="E15" s="16">
        <v>3</v>
      </c>
      <c r="F15" s="16">
        <v>3</v>
      </c>
      <c r="G15" s="16">
        <f>SUM(E15:F15)</f>
        <v>6</v>
      </c>
    </row>
    <row r="18" spans="1:7" x14ac:dyDescent="0.25">
      <c r="B18" s="15" t="s">
        <v>1</v>
      </c>
      <c r="C18" s="15"/>
      <c r="D18" s="15"/>
      <c r="E18" s="16" t="s">
        <v>2</v>
      </c>
      <c r="F18" s="16"/>
      <c r="G18" s="16"/>
    </row>
    <row r="19" spans="1:7" x14ac:dyDescent="0.25">
      <c r="B19" s="15" t="s">
        <v>133</v>
      </c>
      <c r="C19" s="15" t="s">
        <v>132</v>
      </c>
      <c r="D19" s="15" t="s">
        <v>31</v>
      </c>
      <c r="E19" s="16" t="s">
        <v>133</v>
      </c>
      <c r="F19" s="16" t="s">
        <v>132</v>
      </c>
      <c r="G19" s="16" t="s">
        <v>31</v>
      </c>
    </row>
    <row r="20" spans="1:7" x14ac:dyDescent="0.25">
      <c r="A20" s="1" t="s">
        <v>4</v>
      </c>
      <c r="B20" s="15">
        <f t="shared" ref="B20:G20" si="2">SUM(B21:B24)</f>
        <v>14</v>
      </c>
      <c r="C20" s="15">
        <f t="shared" si="2"/>
        <v>14</v>
      </c>
      <c r="D20" s="15">
        <f t="shared" si="2"/>
        <v>28</v>
      </c>
      <c r="E20" s="16">
        <f t="shared" si="2"/>
        <v>3</v>
      </c>
      <c r="F20" s="16">
        <f t="shared" si="2"/>
        <v>5</v>
      </c>
      <c r="G20" s="16">
        <f t="shared" si="2"/>
        <v>8</v>
      </c>
    </row>
    <row r="21" spans="1:7" x14ac:dyDescent="0.25">
      <c r="A21" s="14" t="s">
        <v>103</v>
      </c>
      <c r="B21" s="15">
        <v>3</v>
      </c>
      <c r="C21" s="15">
        <v>0</v>
      </c>
      <c r="D21" s="15">
        <f>SUM(B21:C21)</f>
        <v>3</v>
      </c>
      <c r="E21" s="16">
        <v>0</v>
      </c>
      <c r="F21" s="16">
        <v>0</v>
      </c>
      <c r="G21" s="16">
        <f>SUM(E21:F21)</f>
        <v>0</v>
      </c>
    </row>
    <row r="22" spans="1:7" x14ac:dyDescent="0.25">
      <c r="A22" s="14" t="s">
        <v>104</v>
      </c>
      <c r="B22" s="15">
        <v>8</v>
      </c>
      <c r="C22" s="15">
        <v>4</v>
      </c>
      <c r="D22" s="15">
        <f>SUM(B22:C22)</f>
        <v>12</v>
      </c>
      <c r="E22" s="16">
        <v>1</v>
      </c>
      <c r="F22" s="16">
        <v>1</v>
      </c>
      <c r="G22" s="16">
        <f>SUM(E22:F22)</f>
        <v>2</v>
      </c>
    </row>
    <row r="23" spans="1:7" x14ac:dyDescent="0.25">
      <c r="A23" s="14" t="s">
        <v>105</v>
      </c>
      <c r="B23" s="15">
        <v>2</v>
      </c>
      <c r="C23" s="15">
        <v>7</v>
      </c>
      <c r="D23" s="15">
        <f>SUM(B23:C23)</f>
        <v>9</v>
      </c>
      <c r="E23" s="16">
        <v>1</v>
      </c>
      <c r="F23" s="16">
        <v>3</v>
      </c>
      <c r="G23" s="16">
        <f>SUM(E23:F23)</f>
        <v>4</v>
      </c>
    </row>
    <row r="24" spans="1:7" x14ac:dyDescent="0.25">
      <c r="A24" s="14" t="s">
        <v>102</v>
      </c>
      <c r="B24" s="15">
        <v>1</v>
      </c>
      <c r="C24" s="15">
        <v>3</v>
      </c>
      <c r="D24" s="15">
        <f>SUM(B24:C24)</f>
        <v>4</v>
      </c>
      <c r="E24" s="16">
        <v>1</v>
      </c>
      <c r="F24" s="16">
        <v>1</v>
      </c>
      <c r="G24" s="16">
        <f>SUM(E24:F24)</f>
        <v>2</v>
      </c>
    </row>
    <row r="27" spans="1:7" x14ac:dyDescent="0.25">
      <c r="B27" s="15" t="s">
        <v>1</v>
      </c>
      <c r="C27" s="15"/>
      <c r="D27" s="15"/>
      <c r="E27" s="16" t="s">
        <v>2</v>
      </c>
      <c r="F27" s="16"/>
      <c r="G27" s="16"/>
    </row>
    <row r="28" spans="1:7" x14ac:dyDescent="0.25">
      <c r="B28" s="15" t="s">
        <v>133</v>
      </c>
      <c r="C28" s="15" t="s">
        <v>132</v>
      </c>
      <c r="D28" s="15" t="s">
        <v>31</v>
      </c>
      <c r="E28" s="16" t="s">
        <v>133</v>
      </c>
      <c r="F28" s="16" t="s">
        <v>132</v>
      </c>
      <c r="G28" s="16" t="s">
        <v>31</v>
      </c>
    </row>
    <row r="29" spans="1:7" x14ac:dyDescent="0.25">
      <c r="A29" s="1" t="s">
        <v>5</v>
      </c>
      <c r="B29" s="15">
        <v>29</v>
      </c>
      <c r="C29" s="15">
        <v>20</v>
      </c>
      <c r="D29" s="15">
        <f>SUM(B29:C29)</f>
        <v>49</v>
      </c>
      <c r="E29" s="16">
        <v>10</v>
      </c>
      <c r="F29" s="16">
        <v>8</v>
      </c>
      <c r="G29" s="16">
        <f>SUM(E29:F29)</f>
        <v>18</v>
      </c>
    </row>
    <row r="32" spans="1:7" x14ac:dyDescent="0.25">
      <c r="B32" s="15" t="s">
        <v>1</v>
      </c>
      <c r="C32" s="15"/>
      <c r="D32" s="15"/>
      <c r="E32" s="16" t="s">
        <v>2</v>
      </c>
      <c r="F32" s="16"/>
      <c r="G32" s="16"/>
    </row>
    <row r="33" spans="1:7" x14ac:dyDescent="0.25">
      <c r="B33" s="15" t="s">
        <v>133</v>
      </c>
      <c r="C33" s="15" t="s">
        <v>132</v>
      </c>
      <c r="D33" s="15" t="s">
        <v>31</v>
      </c>
      <c r="E33" s="16" t="s">
        <v>133</v>
      </c>
      <c r="F33" s="16" t="s">
        <v>132</v>
      </c>
      <c r="G33" s="16" t="s">
        <v>31</v>
      </c>
    </row>
    <row r="34" spans="1:7" x14ac:dyDescent="0.25">
      <c r="A34" s="1" t="s">
        <v>6</v>
      </c>
      <c r="B34" s="15">
        <f t="shared" ref="B34:G34" si="3">SUM(B35:B37)</f>
        <v>16</v>
      </c>
      <c r="C34" s="15">
        <f t="shared" si="3"/>
        <v>16</v>
      </c>
      <c r="D34" s="15">
        <f t="shared" si="3"/>
        <v>32</v>
      </c>
      <c r="E34" s="16">
        <f t="shared" si="3"/>
        <v>1</v>
      </c>
      <c r="F34" s="16">
        <f t="shared" si="3"/>
        <v>1</v>
      </c>
      <c r="G34" s="16">
        <f t="shared" si="3"/>
        <v>2</v>
      </c>
    </row>
    <row r="35" spans="1:7" x14ac:dyDescent="0.25">
      <c r="A35" s="14" t="s">
        <v>164</v>
      </c>
      <c r="B35" s="15">
        <v>4</v>
      </c>
      <c r="C35" s="15">
        <v>8</v>
      </c>
      <c r="D35" s="15">
        <f>SUM(B35:C35)</f>
        <v>12</v>
      </c>
      <c r="E35" s="16">
        <v>0</v>
      </c>
      <c r="F35" s="16"/>
      <c r="G35" s="16">
        <f>SUM(E35:F35)</f>
        <v>0</v>
      </c>
    </row>
    <row r="36" spans="1:7" x14ac:dyDescent="0.25">
      <c r="A36" s="14" t="s">
        <v>163</v>
      </c>
      <c r="B36" s="15">
        <v>7</v>
      </c>
      <c r="C36" s="15">
        <v>5</v>
      </c>
      <c r="D36" s="15">
        <f>SUM(B36:C36)</f>
        <v>12</v>
      </c>
      <c r="E36" s="16">
        <v>1</v>
      </c>
      <c r="F36" s="16"/>
      <c r="G36" s="16">
        <f>SUM(E36:F36)</f>
        <v>1</v>
      </c>
    </row>
    <row r="37" spans="1:7" x14ac:dyDescent="0.25">
      <c r="A37" s="14" t="s">
        <v>162</v>
      </c>
      <c r="B37" s="15">
        <v>5</v>
      </c>
      <c r="C37" s="15">
        <v>3</v>
      </c>
      <c r="D37" s="15">
        <f>SUM(B37:C37)</f>
        <v>8</v>
      </c>
      <c r="E37" s="16">
        <v>0</v>
      </c>
      <c r="F37" s="16">
        <v>1</v>
      </c>
      <c r="G37" s="16">
        <f>SUM(E37:F37)</f>
        <v>1</v>
      </c>
    </row>
    <row r="40" spans="1:7" x14ac:dyDescent="0.25">
      <c r="B40" s="15" t="s">
        <v>1</v>
      </c>
      <c r="C40" s="15"/>
      <c r="D40" s="15"/>
      <c r="E40" s="16" t="s">
        <v>2</v>
      </c>
      <c r="F40" s="16"/>
      <c r="G40" s="16"/>
    </row>
    <row r="41" spans="1:7" x14ac:dyDescent="0.25">
      <c r="B41" s="15" t="s">
        <v>133</v>
      </c>
      <c r="C41" s="15" t="s">
        <v>132</v>
      </c>
      <c r="D41" s="15" t="s">
        <v>31</v>
      </c>
      <c r="E41" s="16" t="s">
        <v>133</v>
      </c>
      <c r="F41" s="16" t="s">
        <v>132</v>
      </c>
      <c r="G41" s="16" t="s">
        <v>31</v>
      </c>
    </row>
    <row r="42" spans="1:7" x14ac:dyDescent="0.25">
      <c r="A42" s="1" t="s">
        <v>7</v>
      </c>
      <c r="B42" s="15">
        <f t="shared" ref="B42:G42" si="4">SUM(B43:B46)</f>
        <v>21</v>
      </c>
      <c r="C42" s="15">
        <f t="shared" si="4"/>
        <v>13</v>
      </c>
      <c r="D42" s="15">
        <f t="shared" si="4"/>
        <v>34</v>
      </c>
      <c r="E42" s="16">
        <f t="shared" si="4"/>
        <v>14</v>
      </c>
      <c r="F42" s="16">
        <f t="shared" si="4"/>
        <v>14</v>
      </c>
      <c r="G42" s="16">
        <f t="shared" si="4"/>
        <v>28</v>
      </c>
    </row>
    <row r="43" spans="1:7" x14ac:dyDescent="0.25">
      <c r="A43" s="14" t="s">
        <v>106</v>
      </c>
      <c r="B43" s="15">
        <v>5</v>
      </c>
      <c r="C43" s="15">
        <v>0</v>
      </c>
      <c r="D43" s="15">
        <f>SUM(B43:C43)</f>
        <v>5</v>
      </c>
      <c r="E43" s="16">
        <v>4</v>
      </c>
      <c r="F43" s="16">
        <v>1</v>
      </c>
      <c r="G43" s="16">
        <f>SUM(E43:F43)</f>
        <v>5</v>
      </c>
    </row>
    <row r="44" spans="1:7" x14ac:dyDescent="0.25">
      <c r="A44" s="14" t="s">
        <v>107</v>
      </c>
      <c r="B44" s="15">
        <v>3</v>
      </c>
      <c r="C44" s="15">
        <v>2</v>
      </c>
      <c r="D44" s="15">
        <f>SUM(B44:C44)</f>
        <v>5</v>
      </c>
      <c r="E44" s="16">
        <v>2</v>
      </c>
      <c r="F44" s="16">
        <v>7</v>
      </c>
      <c r="G44" s="16">
        <f>SUM(E44:F44)</f>
        <v>9</v>
      </c>
    </row>
    <row r="45" spans="1:7" x14ac:dyDescent="0.25">
      <c r="A45" s="14" t="s">
        <v>108</v>
      </c>
      <c r="B45" s="15">
        <v>11</v>
      </c>
      <c r="C45" s="15">
        <v>10</v>
      </c>
      <c r="D45" s="15">
        <f>SUM(B45:C45)</f>
        <v>21</v>
      </c>
      <c r="E45" s="16">
        <v>1</v>
      </c>
      <c r="F45" s="16">
        <v>1</v>
      </c>
      <c r="G45" s="16">
        <f>SUM(E45:F45)</f>
        <v>2</v>
      </c>
    </row>
    <row r="46" spans="1:7" x14ac:dyDescent="0.25">
      <c r="A46" s="14" t="s">
        <v>102</v>
      </c>
      <c r="B46" s="15">
        <v>2</v>
      </c>
      <c r="C46" s="15">
        <v>1</v>
      </c>
      <c r="D46" s="15">
        <f>SUM(B46:C46)</f>
        <v>3</v>
      </c>
      <c r="E46" s="16">
        <v>7</v>
      </c>
      <c r="F46" s="16">
        <v>5</v>
      </c>
      <c r="G46" s="16">
        <f>SUM(E46:F46)</f>
        <v>12</v>
      </c>
    </row>
    <row r="49" spans="1:7" x14ac:dyDescent="0.25">
      <c r="B49" s="15" t="s">
        <v>1</v>
      </c>
      <c r="C49" s="15"/>
      <c r="D49" s="15"/>
      <c r="E49" s="16" t="s">
        <v>2</v>
      </c>
      <c r="F49" s="16"/>
      <c r="G49" s="16"/>
    </row>
    <row r="50" spans="1:7" x14ac:dyDescent="0.25">
      <c r="B50" s="15" t="s">
        <v>133</v>
      </c>
      <c r="C50" s="15" t="s">
        <v>132</v>
      </c>
      <c r="D50" s="15" t="s">
        <v>31</v>
      </c>
      <c r="E50" s="16" t="s">
        <v>133</v>
      </c>
      <c r="F50" s="16" t="s">
        <v>132</v>
      </c>
      <c r="G50" s="16" t="s">
        <v>31</v>
      </c>
    </row>
    <row r="51" spans="1:7" x14ac:dyDescent="0.25">
      <c r="A51" s="1" t="s">
        <v>8</v>
      </c>
      <c r="B51" s="15">
        <f t="shared" ref="B51:G51" si="5">SUM(B52:B56)</f>
        <v>42</v>
      </c>
      <c r="C51" s="15">
        <f t="shared" si="5"/>
        <v>20</v>
      </c>
      <c r="D51" s="15">
        <f t="shared" si="5"/>
        <v>62</v>
      </c>
      <c r="E51" s="16">
        <f t="shared" si="5"/>
        <v>12</v>
      </c>
      <c r="F51" s="16">
        <f t="shared" si="5"/>
        <v>7</v>
      </c>
      <c r="G51" s="16">
        <f t="shared" si="5"/>
        <v>19</v>
      </c>
    </row>
    <row r="52" spans="1:7" x14ac:dyDescent="0.25">
      <c r="A52" s="14" t="s">
        <v>109</v>
      </c>
      <c r="B52" s="15">
        <v>19</v>
      </c>
      <c r="C52" s="15">
        <v>15</v>
      </c>
      <c r="D52" s="15">
        <f>SUM(B52:C52)</f>
        <v>34</v>
      </c>
      <c r="E52" s="16">
        <v>4</v>
      </c>
      <c r="F52" s="16">
        <v>4</v>
      </c>
      <c r="G52" s="16">
        <f>SUM(E52:F52)</f>
        <v>8</v>
      </c>
    </row>
    <row r="53" spans="1:7" x14ac:dyDescent="0.25">
      <c r="A53" s="14" t="s">
        <v>110</v>
      </c>
      <c r="B53" s="15">
        <v>9</v>
      </c>
      <c r="C53" s="15">
        <v>1</v>
      </c>
      <c r="D53" s="15">
        <f>SUM(B53:C53)</f>
        <v>10</v>
      </c>
      <c r="E53" s="16">
        <v>3</v>
      </c>
      <c r="F53" s="16">
        <v>2</v>
      </c>
      <c r="G53" s="16">
        <f>SUM(E53:F53)</f>
        <v>5</v>
      </c>
    </row>
    <row r="54" spans="1:7" x14ac:dyDescent="0.25">
      <c r="A54" s="14" t="s">
        <v>161</v>
      </c>
      <c r="B54" s="15">
        <v>8</v>
      </c>
      <c r="C54" s="15">
        <v>2</v>
      </c>
      <c r="D54" s="15">
        <f>SUM(B54:C54)</f>
        <v>10</v>
      </c>
      <c r="E54" s="16">
        <v>1</v>
      </c>
      <c r="F54" s="16">
        <v>1</v>
      </c>
      <c r="G54" s="16">
        <f>SUM(E54:F54)</f>
        <v>2</v>
      </c>
    </row>
    <row r="55" spans="1:7" x14ac:dyDescent="0.25">
      <c r="A55" s="14" t="s">
        <v>111</v>
      </c>
      <c r="B55" s="15">
        <v>3</v>
      </c>
      <c r="C55" s="15">
        <v>2</v>
      </c>
      <c r="D55" s="15">
        <f>SUM(B55:C55)</f>
        <v>5</v>
      </c>
      <c r="E55" s="16">
        <v>2</v>
      </c>
      <c r="F55" s="16">
        <v>0</v>
      </c>
      <c r="G55" s="16">
        <f>SUM(E55:F55)</f>
        <v>2</v>
      </c>
    </row>
    <row r="56" spans="1:7" x14ac:dyDescent="0.25">
      <c r="A56" s="14" t="s">
        <v>112</v>
      </c>
      <c r="B56" s="15">
        <v>3</v>
      </c>
      <c r="C56" s="15">
        <v>0</v>
      </c>
      <c r="D56" s="15">
        <f>SUM(B56:C56)</f>
        <v>3</v>
      </c>
      <c r="E56" s="16">
        <v>2</v>
      </c>
      <c r="F56" s="16">
        <v>0</v>
      </c>
      <c r="G56" s="16">
        <f>SUM(E56:F56)</f>
        <v>2</v>
      </c>
    </row>
    <row r="59" spans="1:7" x14ac:dyDescent="0.25">
      <c r="B59" s="15" t="s">
        <v>1</v>
      </c>
      <c r="C59" s="15"/>
      <c r="D59" s="15"/>
      <c r="E59" s="16" t="s">
        <v>2</v>
      </c>
      <c r="F59" s="16"/>
      <c r="G59" s="16"/>
    </row>
    <row r="60" spans="1:7" x14ac:dyDescent="0.25">
      <c r="B60" s="15" t="s">
        <v>133</v>
      </c>
      <c r="C60" s="15" t="s">
        <v>132</v>
      </c>
      <c r="D60" s="15" t="s">
        <v>31</v>
      </c>
      <c r="E60" s="16" t="s">
        <v>133</v>
      </c>
      <c r="F60" s="16" t="s">
        <v>132</v>
      </c>
      <c r="G60" s="16" t="s">
        <v>31</v>
      </c>
    </row>
    <row r="61" spans="1:7" x14ac:dyDescent="0.25">
      <c r="A61" s="1" t="s">
        <v>9</v>
      </c>
      <c r="B61" s="15">
        <f t="shared" ref="B61:G61" si="6">SUM(B62:B65)</f>
        <v>26</v>
      </c>
      <c r="C61" s="15">
        <f t="shared" si="6"/>
        <v>18</v>
      </c>
      <c r="D61" s="15">
        <f t="shared" si="6"/>
        <v>44</v>
      </c>
      <c r="E61" s="16">
        <f t="shared" si="6"/>
        <v>7</v>
      </c>
      <c r="F61" s="16">
        <f t="shared" si="6"/>
        <v>3</v>
      </c>
      <c r="G61" s="16">
        <f t="shared" si="6"/>
        <v>10</v>
      </c>
    </row>
    <row r="62" spans="1:7" x14ac:dyDescent="0.25">
      <c r="A62" s="14" t="s">
        <v>160</v>
      </c>
      <c r="B62" s="15">
        <v>11</v>
      </c>
      <c r="C62" s="15">
        <v>5</v>
      </c>
      <c r="D62" s="15">
        <f>SUM(B62:C62)</f>
        <v>16</v>
      </c>
      <c r="E62" s="16">
        <v>1</v>
      </c>
      <c r="F62" s="16">
        <v>2</v>
      </c>
      <c r="G62" s="16">
        <f>SUM(E62:F62)</f>
        <v>3</v>
      </c>
    </row>
    <row r="63" spans="1:7" x14ac:dyDescent="0.25">
      <c r="A63" s="14" t="s">
        <v>159</v>
      </c>
      <c r="B63" s="15">
        <v>9</v>
      </c>
      <c r="C63" s="15">
        <v>10</v>
      </c>
      <c r="D63" s="15">
        <f>SUM(B63:C63)</f>
        <v>19</v>
      </c>
      <c r="E63" s="16">
        <v>3</v>
      </c>
      <c r="F63" s="16">
        <v>1</v>
      </c>
      <c r="G63" s="16">
        <f>SUM(E63:F63)</f>
        <v>4</v>
      </c>
    </row>
    <row r="64" spans="1:7" x14ac:dyDescent="0.25">
      <c r="A64" s="14" t="s">
        <v>158</v>
      </c>
      <c r="B64" s="15">
        <v>2</v>
      </c>
      <c r="C64" s="15">
        <v>1</v>
      </c>
      <c r="D64" s="15">
        <f>SUM(B64:C64)</f>
        <v>3</v>
      </c>
      <c r="E64" s="16">
        <v>2</v>
      </c>
      <c r="F64" s="16">
        <v>0</v>
      </c>
      <c r="G64" s="16">
        <f>SUM(E64:F64)</f>
        <v>2</v>
      </c>
    </row>
    <row r="65" spans="1:7" x14ac:dyDescent="0.25">
      <c r="A65" s="14" t="s">
        <v>102</v>
      </c>
      <c r="B65" s="15">
        <v>4</v>
      </c>
      <c r="C65" s="15">
        <v>2</v>
      </c>
      <c r="D65" s="15">
        <f>SUM(B65:C65)</f>
        <v>6</v>
      </c>
      <c r="E65" s="16">
        <v>1</v>
      </c>
      <c r="F65" s="16">
        <v>0</v>
      </c>
      <c r="G65" s="16">
        <f>SUM(E65:F65)</f>
        <v>1</v>
      </c>
    </row>
    <row r="68" spans="1:7" x14ac:dyDescent="0.25">
      <c r="B68" s="15" t="s">
        <v>1</v>
      </c>
      <c r="C68" s="15"/>
      <c r="D68" s="15"/>
      <c r="E68" s="16" t="s">
        <v>2</v>
      </c>
      <c r="F68" s="16"/>
      <c r="G68" s="16"/>
    </row>
    <row r="69" spans="1:7" x14ac:dyDescent="0.25">
      <c r="B69" s="15" t="s">
        <v>133</v>
      </c>
      <c r="C69" s="15" t="s">
        <v>132</v>
      </c>
      <c r="D69" s="15" t="s">
        <v>31</v>
      </c>
      <c r="E69" s="16" t="s">
        <v>133</v>
      </c>
      <c r="F69" s="16" t="s">
        <v>132</v>
      </c>
      <c r="G69" s="16" t="s">
        <v>31</v>
      </c>
    </row>
    <row r="70" spans="1:7" x14ac:dyDescent="0.25">
      <c r="A70" s="1" t="s">
        <v>10</v>
      </c>
      <c r="B70" s="15">
        <v>6</v>
      </c>
      <c r="C70" s="15">
        <v>8</v>
      </c>
      <c r="D70" s="15">
        <f>SUM(B70:C70)</f>
        <v>14</v>
      </c>
      <c r="E70" s="16">
        <v>2</v>
      </c>
      <c r="F70" s="16">
        <v>5</v>
      </c>
      <c r="G70" s="16">
        <f>SUM(E70:F70)</f>
        <v>7</v>
      </c>
    </row>
    <row r="73" spans="1:7" x14ac:dyDescent="0.25">
      <c r="B73" s="15" t="s">
        <v>1</v>
      </c>
      <c r="C73" s="15"/>
      <c r="D73" s="15"/>
      <c r="E73" s="16" t="s">
        <v>2</v>
      </c>
      <c r="F73" s="16"/>
      <c r="G73" s="16"/>
    </row>
    <row r="74" spans="1:7" x14ac:dyDescent="0.25">
      <c r="B74" s="15" t="s">
        <v>133</v>
      </c>
      <c r="C74" s="15" t="s">
        <v>132</v>
      </c>
      <c r="D74" s="15" t="s">
        <v>31</v>
      </c>
      <c r="E74" s="16" t="s">
        <v>133</v>
      </c>
      <c r="F74" s="16" t="s">
        <v>132</v>
      </c>
      <c r="G74" s="16" t="s">
        <v>31</v>
      </c>
    </row>
    <row r="75" spans="1:7" x14ac:dyDescent="0.25">
      <c r="A75" s="1" t="s">
        <v>11</v>
      </c>
      <c r="B75" s="15">
        <f t="shared" ref="B75:G75" si="7">SUM(B76:B78)</f>
        <v>21</v>
      </c>
      <c r="C75" s="15">
        <f t="shared" si="7"/>
        <v>19</v>
      </c>
      <c r="D75" s="15">
        <f t="shared" si="7"/>
        <v>40</v>
      </c>
      <c r="E75" s="16">
        <f t="shared" si="7"/>
        <v>6</v>
      </c>
      <c r="F75" s="16">
        <f t="shared" si="7"/>
        <v>3</v>
      </c>
      <c r="G75" s="16">
        <f t="shared" si="7"/>
        <v>9</v>
      </c>
    </row>
    <row r="76" spans="1:7" x14ac:dyDescent="0.25">
      <c r="A76" s="14" t="s">
        <v>113</v>
      </c>
      <c r="B76" s="15">
        <v>14</v>
      </c>
      <c r="C76" s="15">
        <v>11</v>
      </c>
      <c r="D76" s="15">
        <f>SUM(B76:C76)</f>
        <v>25</v>
      </c>
      <c r="E76" s="16">
        <v>3</v>
      </c>
      <c r="F76" s="16">
        <v>2</v>
      </c>
      <c r="G76" s="16">
        <f>SUM(E76:F76)</f>
        <v>5</v>
      </c>
    </row>
    <row r="77" spans="1:7" x14ac:dyDescent="0.25">
      <c r="A77" s="14" t="s">
        <v>114</v>
      </c>
      <c r="B77" s="15">
        <v>2</v>
      </c>
      <c r="C77" s="15">
        <v>1</v>
      </c>
      <c r="D77" s="15">
        <f>SUM(B77:C77)</f>
        <v>3</v>
      </c>
      <c r="E77" s="16">
        <v>3</v>
      </c>
      <c r="F77" s="16">
        <v>0</v>
      </c>
      <c r="G77" s="16">
        <f>SUM(E77:F77)</f>
        <v>3</v>
      </c>
    </row>
    <row r="78" spans="1:7" x14ac:dyDescent="0.25">
      <c r="A78" s="14" t="s">
        <v>102</v>
      </c>
      <c r="B78" s="15">
        <v>5</v>
      </c>
      <c r="C78" s="15">
        <v>7</v>
      </c>
      <c r="D78" s="15">
        <f>SUM(B78:C78)</f>
        <v>12</v>
      </c>
      <c r="E78" s="16">
        <v>0</v>
      </c>
      <c r="F78" s="16">
        <v>1</v>
      </c>
      <c r="G78" s="16">
        <f>SUM(E78:F78)</f>
        <v>1</v>
      </c>
    </row>
    <row r="79" spans="1:7" x14ac:dyDescent="0.25">
      <c r="E79" s="14" t="s">
        <v>157</v>
      </c>
    </row>
    <row r="81" spans="1:7" x14ac:dyDescent="0.25">
      <c r="B81" s="15" t="s">
        <v>1</v>
      </c>
      <c r="C81" s="15"/>
      <c r="D81" s="15"/>
      <c r="E81" s="16" t="s">
        <v>2</v>
      </c>
      <c r="F81" s="16"/>
      <c r="G81" s="16"/>
    </row>
    <row r="82" spans="1:7" x14ac:dyDescent="0.25">
      <c r="B82" s="15" t="s">
        <v>133</v>
      </c>
      <c r="C82" s="15" t="s">
        <v>132</v>
      </c>
      <c r="D82" s="15" t="s">
        <v>31</v>
      </c>
      <c r="E82" s="16" t="s">
        <v>133</v>
      </c>
      <c r="F82" s="16" t="s">
        <v>132</v>
      </c>
      <c r="G82" s="16" t="s">
        <v>31</v>
      </c>
    </row>
    <row r="83" spans="1:7" x14ac:dyDescent="0.25">
      <c r="A83" s="1" t="s">
        <v>12</v>
      </c>
      <c r="B83" s="15">
        <f t="shared" ref="B83:G83" si="8">SUM(B84:B86)</f>
        <v>22</v>
      </c>
      <c r="C83" s="15">
        <f t="shared" si="8"/>
        <v>27</v>
      </c>
      <c r="D83" s="15">
        <f t="shared" si="8"/>
        <v>49</v>
      </c>
      <c r="E83" s="16">
        <f t="shared" si="8"/>
        <v>1</v>
      </c>
      <c r="F83" s="16">
        <f t="shared" si="8"/>
        <v>3</v>
      </c>
      <c r="G83" s="16">
        <f t="shared" si="8"/>
        <v>4</v>
      </c>
    </row>
    <row r="84" spans="1:7" x14ac:dyDescent="0.25">
      <c r="A84" s="14" t="s">
        <v>156</v>
      </c>
      <c r="B84" s="15">
        <v>9</v>
      </c>
      <c r="C84" s="15">
        <v>16</v>
      </c>
      <c r="D84" s="15">
        <f>SUM(B84:C84)</f>
        <v>25</v>
      </c>
      <c r="E84" s="16">
        <v>0</v>
      </c>
      <c r="F84" s="16">
        <v>1</v>
      </c>
      <c r="G84" s="16">
        <f>SUM(E84:F84)</f>
        <v>1</v>
      </c>
    </row>
    <row r="85" spans="1:7" x14ac:dyDescent="0.25">
      <c r="A85" s="14" t="s">
        <v>155</v>
      </c>
      <c r="B85" s="15">
        <v>8</v>
      </c>
      <c r="C85" s="15">
        <v>9</v>
      </c>
      <c r="D85" s="15">
        <f>SUM(B85:C85)</f>
        <v>17</v>
      </c>
      <c r="E85" s="16">
        <v>0</v>
      </c>
      <c r="F85" s="16">
        <v>2</v>
      </c>
      <c r="G85" s="16">
        <f>SUM(E85:F85)</f>
        <v>2</v>
      </c>
    </row>
    <row r="86" spans="1:7" x14ac:dyDescent="0.25">
      <c r="A86" s="14" t="s">
        <v>102</v>
      </c>
      <c r="B86" s="15">
        <v>5</v>
      </c>
      <c r="C86" s="15">
        <v>2</v>
      </c>
      <c r="D86" s="15">
        <f>SUM(B86:C86)</f>
        <v>7</v>
      </c>
      <c r="E86" s="16">
        <v>1</v>
      </c>
      <c r="F86" s="16">
        <v>0</v>
      </c>
      <c r="G86" s="16">
        <f>SUM(E86:F86)</f>
        <v>1</v>
      </c>
    </row>
    <row r="89" spans="1:7" x14ac:dyDescent="0.25">
      <c r="B89" s="15" t="s">
        <v>1</v>
      </c>
      <c r="C89" s="15"/>
      <c r="D89" s="15"/>
      <c r="E89" s="16" t="s">
        <v>2</v>
      </c>
      <c r="F89" s="16"/>
      <c r="G89" s="16"/>
    </row>
    <row r="90" spans="1:7" x14ac:dyDescent="0.25">
      <c r="B90" s="15" t="s">
        <v>133</v>
      </c>
      <c r="C90" s="15" t="s">
        <v>132</v>
      </c>
      <c r="D90" s="15" t="s">
        <v>31</v>
      </c>
      <c r="E90" s="16" t="s">
        <v>133</v>
      </c>
      <c r="F90" s="16" t="s">
        <v>132</v>
      </c>
      <c r="G90" s="16" t="s">
        <v>31</v>
      </c>
    </row>
    <row r="91" spans="1:7" x14ac:dyDescent="0.25">
      <c r="A91" s="1" t="s">
        <v>13</v>
      </c>
      <c r="B91" s="15">
        <v>17</v>
      </c>
      <c r="C91" s="15">
        <v>14</v>
      </c>
      <c r="D91" s="15">
        <f>SUM(B91:C91)</f>
        <v>31</v>
      </c>
      <c r="E91" s="16">
        <v>1</v>
      </c>
      <c r="F91" s="16">
        <v>3</v>
      </c>
      <c r="G91" s="16">
        <f>SUM(E91:F91)</f>
        <v>4</v>
      </c>
    </row>
    <row r="92" spans="1:7" x14ac:dyDescent="0.25">
      <c r="E92" s="14" t="s">
        <v>154</v>
      </c>
    </row>
    <row r="94" spans="1:7" x14ac:dyDescent="0.25">
      <c r="B94" s="15" t="s">
        <v>1</v>
      </c>
      <c r="C94" s="15"/>
      <c r="D94" s="15"/>
      <c r="E94" s="16" t="s">
        <v>2</v>
      </c>
      <c r="F94" s="16"/>
      <c r="G94" s="16"/>
    </row>
    <row r="95" spans="1:7" x14ac:dyDescent="0.25">
      <c r="B95" s="15" t="s">
        <v>133</v>
      </c>
      <c r="C95" s="15" t="s">
        <v>132</v>
      </c>
      <c r="D95" s="15" t="s">
        <v>31</v>
      </c>
      <c r="E95" s="16" t="s">
        <v>133</v>
      </c>
      <c r="F95" s="16" t="s">
        <v>132</v>
      </c>
      <c r="G95" s="16" t="s">
        <v>31</v>
      </c>
    </row>
    <row r="96" spans="1:7" x14ac:dyDescent="0.25">
      <c r="A96" s="1" t="s">
        <v>14</v>
      </c>
      <c r="B96" s="15">
        <f t="shared" ref="B96:G96" si="9">SUM(B97:B99)</f>
        <v>19</v>
      </c>
      <c r="C96" s="15">
        <f t="shared" si="9"/>
        <v>11</v>
      </c>
      <c r="D96" s="15">
        <f t="shared" si="9"/>
        <v>30</v>
      </c>
      <c r="E96" s="16">
        <f t="shared" si="9"/>
        <v>1</v>
      </c>
      <c r="F96" s="16">
        <f t="shared" si="9"/>
        <v>3</v>
      </c>
      <c r="G96" s="16">
        <f t="shared" si="9"/>
        <v>4</v>
      </c>
    </row>
    <row r="97" spans="1:7" x14ac:dyDescent="0.25">
      <c r="A97" s="14" t="s">
        <v>153</v>
      </c>
      <c r="B97" s="15">
        <v>12</v>
      </c>
      <c r="C97" s="15">
        <v>7</v>
      </c>
      <c r="D97" s="15">
        <f>SUM(B97:C97)</f>
        <v>19</v>
      </c>
      <c r="E97" s="16">
        <v>0</v>
      </c>
      <c r="F97" s="16">
        <v>1</v>
      </c>
      <c r="G97" s="16">
        <f>SUM(E97:F97)</f>
        <v>1</v>
      </c>
    </row>
    <row r="98" spans="1:7" x14ac:dyDescent="0.25">
      <c r="A98" s="14" t="s">
        <v>152</v>
      </c>
      <c r="B98" s="15">
        <v>4</v>
      </c>
      <c r="C98" s="15">
        <v>2</v>
      </c>
      <c r="D98" s="15">
        <f>SUM(B98:C98)</f>
        <v>6</v>
      </c>
      <c r="E98" s="16">
        <v>1</v>
      </c>
      <c r="F98" s="16">
        <v>2</v>
      </c>
      <c r="G98" s="16">
        <f>SUM(E98:F98)</f>
        <v>3</v>
      </c>
    </row>
    <row r="99" spans="1:7" x14ac:dyDescent="0.25">
      <c r="A99" s="14" t="s">
        <v>102</v>
      </c>
      <c r="B99" s="15">
        <v>3</v>
      </c>
      <c r="C99" s="15">
        <v>2</v>
      </c>
      <c r="D99" s="15">
        <f>SUM(B99:C99)</f>
        <v>5</v>
      </c>
      <c r="E99" s="16">
        <v>0</v>
      </c>
      <c r="F99" s="16">
        <v>0</v>
      </c>
      <c r="G99" s="16">
        <f>SUM(E99:F99)</f>
        <v>0</v>
      </c>
    </row>
    <row r="102" spans="1:7" x14ac:dyDescent="0.25">
      <c r="B102" s="15" t="s">
        <v>1</v>
      </c>
      <c r="C102" s="15"/>
      <c r="D102" s="15"/>
      <c r="E102" s="16" t="s">
        <v>2</v>
      </c>
      <c r="F102" s="16"/>
      <c r="G102" s="16"/>
    </row>
    <row r="103" spans="1:7" x14ac:dyDescent="0.25">
      <c r="B103" s="15" t="s">
        <v>133</v>
      </c>
      <c r="C103" s="15" t="s">
        <v>132</v>
      </c>
      <c r="D103" s="15" t="s">
        <v>31</v>
      </c>
      <c r="E103" s="16" t="s">
        <v>133</v>
      </c>
      <c r="F103" s="16" t="s">
        <v>132</v>
      </c>
      <c r="G103" s="16" t="s">
        <v>31</v>
      </c>
    </row>
    <row r="104" spans="1:7" x14ac:dyDescent="0.25">
      <c r="A104" s="1" t="s">
        <v>15</v>
      </c>
      <c r="B104" s="15">
        <v>91</v>
      </c>
      <c r="C104" s="15">
        <v>78</v>
      </c>
      <c r="D104" s="15">
        <f>SUM(B104:C104)</f>
        <v>169</v>
      </c>
      <c r="E104" s="16">
        <v>1</v>
      </c>
      <c r="F104" s="16">
        <v>7</v>
      </c>
      <c r="G104" s="16">
        <f>SUM(E104:F104)</f>
        <v>8</v>
      </c>
    </row>
    <row r="105" spans="1:7" x14ac:dyDescent="0.25">
      <c r="E105" s="14" t="s">
        <v>151</v>
      </c>
    </row>
    <row r="107" spans="1:7" x14ac:dyDescent="0.25">
      <c r="B107" s="15" t="s">
        <v>1</v>
      </c>
      <c r="C107" s="15"/>
      <c r="D107" s="15"/>
      <c r="E107" s="16" t="s">
        <v>2</v>
      </c>
      <c r="F107" s="16"/>
      <c r="G107" s="16"/>
    </row>
    <row r="108" spans="1:7" x14ac:dyDescent="0.25">
      <c r="B108" s="15" t="s">
        <v>133</v>
      </c>
      <c r="C108" s="15" t="s">
        <v>132</v>
      </c>
      <c r="D108" s="15" t="s">
        <v>31</v>
      </c>
      <c r="E108" s="16" t="s">
        <v>133</v>
      </c>
      <c r="F108" s="16" t="s">
        <v>132</v>
      </c>
      <c r="G108" s="16" t="s">
        <v>31</v>
      </c>
    </row>
    <row r="109" spans="1:7" x14ac:dyDescent="0.25">
      <c r="A109" s="1" t="s">
        <v>16</v>
      </c>
      <c r="B109" s="15">
        <v>14</v>
      </c>
      <c r="C109" s="15">
        <v>8</v>
      </c>
      <c r="D109" s="15">
        <f>SUM(B109:C109)</f>
        <v>22</v>
      </c>
      <c r="E109" s="16">
        <v>0</v>
      </c>
      <c r="F109" s="16">
        <v>2</v>
      </c>
      <c r="G109" s="16">
        <f>SUM(E109:F109)</f>
        <v>2</v>
      </c>
    </row>
    <row r="110" spans="1:7" x14ac:dyDescent="0.25">
      <c r="E110" s="14" t="s">
        <v>150</v>
      </c>
    </row>
    <row r="112" spans="1:7" x14ac:dyDescent="0.25">
      <c r="B112" s="15" t="s">
        <v>1</v>
      </c>
      <c r="C112" s="15"/>
      <c r="D112" s="15"/>
      <c r="E112" s="16" t="s">
        <v>2</v>
      </c>
      <c r="F112" s="16"/>
      <c r="G112" s="16"/>
    </row>
    <row r="113" spans="1:7" x14ac:dyDescent="0.25">
      <c r="B113" s="15" t="s">
        <v>133</v>
      </c>
      <c r="C113" s="15" t="s">
        <v>132</v>
      </c>
      <c r="D113" s="15" t="s">
        <v>31</v>
      </c>
      <c r="E113" s="16" t="s">
        <v>133</v>
      </c>
      <c r="F113" s="16" t="s">
        <v>132</v>
      </c>
      <c r="G113" s="16" t="s">
        <v>31</v>
      </c>
    </row>
    <row r="114" spans="1:7" x14ac:dyDescent="0.25">
      <c r="A114" s="1" t="s">
        <v>17</v>
      </c>
      <c r="B114" s="15">
        <f t="shared" ref="B114:G114" si="10">SUM(B115:B118)</f>
        <v>48</v>
      </c>
      <c r="C114" s="15">
        <f t="shared" si="10"/>
        <v>22</v>
      </c>
      <c r="D114" s="15">
        <f t="shared" si="10"/>
        <v>70</v>
      </c>
      <c r="E114" s="16">
        <f t="shared" si="10"/>
        <v>13</v>
      </c>
      <c r="F114" s="16">
        <f t="shared" si="10"/>
        <v>6</v>
      </c>
      <c r="G114" s="16">
        <f t="shared" si="10"/>
        <v>19</v>
      </c>
    </row>
    <row r="115" spans="1:7" x14ac:dyDescent="0.25">
      <c r="A115" s="14" t="s">
        <v>115</v>
      </c>
      <c r="B115" s="15">
        <v>18</v>
      </c>
      <c r="C115" s="15">
        <v>10</v>
      </c>
      <c r="D115" s="15">
        <f>SUM(B115:C115)</f>
        <v>28</v>
      </c>
      <c r="E115" s="16">
        <v>13</v>
      </c>
      <c r="F115" s="16">
        <v>4</v>
      </c>
      <c r="G115" s="16">
        <f>SUM(E115:F115)</f>
        <v>17</v>
      </c>
    </row>
    <row r="116" spans="1:7" x14ac:dyDescent="0.25">
      <c r="A116" s="14" t="s">
        <v>116</v>
      </c>
      <c r="B116" s="15">
        <v>13</v>
      </c>
      <c r="C116" s="15">
        <v>10</v>
      </c>
      <c r="D116" s="15">
        <f>SUM(B116:C116)</f>
        <v>23</v>
      </c>
      <c r="E116" s="16">
        <v>0</v>
      </c>
      <c r="F116" s="16">
        <v>0</v>
      </c>
      <c r="G116" s="16">
        <f>SUM(E116:F116)</f>
        <v>0</v>
      </c>
    </row>
    <row r="117" spans="1:7" x14ac:dyDescent="0.25">
      <c r="A117" s="14" t="s">
        <v>117</v>
      </c>
      <c r="B117" s="15">
        <v>13</v>
      </c>
      <c r="C117" s="15">
        <v>2</v>
      </c>
      <c r="D117" s="15">
        <f>SUM(B117:C117)</f>
        <v>15</v>
      </c>
      <c r="E117" s="16">
        <v>0</v>
      </c>
      <c r="F117" s="16">
        <v>2</v>
      </c>
      <c r="G117" s="16">
        <f>SUM(E117:F117)</f>
        <v>2</v>
      </c>
    </row>
    <row r="118" spans="1:7" x14ac:dyDescent="0.25">
      <c r="A118" s="14" t="s">
        <v>118</v>
      </c>
      <c r="B118" s="15">
        <v>4</v>
      </c>
      <c r="C118" s="15">
        <v>0</v>
      </c>
      <c r="D118" s="15">
        <f>SUM(B118:C118)</f>
        <v>4</v>
      </c>
      <c r="E118" s="16">
        <v>0</v>
      </c>
      <c r="F118" s="16">
        <v>0</v>
      </c>
      <c r="G118" s="16">
        <f>SUM(E118:F118)</f>
        <v>0</v>
      </c>
    </row>
    <row r="121" spans="1:7" x14ac:dyDescent="0.25">
      <c r="B121" s="15" t="s">
        <v>1</v>
      </c>
      <c r="C121" s="15"/>
      <c r="D121" s="15"/>
      <c r="E121" s="16" t="s">
        <v>2</v>
      </c>
      <c r="F121" s="16"/>
      <c r="G121" s="16"/>
    </row>
    <row r="122" spans="1:7" x14ac:dyDescent="0.25">
      <c r="B122" s="15" t="s">
        <v>133</v>
      </c>
      <c r="C122" s="15" t="s">
        <v>132</v>
      </c>
      <c r="D122" s="15" t="s">
        <v>31</v>
      </c>
      <c r="E122" s="16" t="s">
        <v>133</v>
      </c>
      <c r="F122" s="16" t="s">
        <v>132</v>
      </c>
      <c r="G122" s="16" t="s">
        <v>31</v>
      </c>
    </row>
    <row r="123" spans="1:7" x14ac:dyDescent="0.25">
      <c r="A123" s="1" t="s">
        <v>18</v>
      </c>
      <c r="B123" s="15">
        <f t="shared" ref="B123:G123" si="11">SUM(B124:B130)</f>
        <v>117</v>
      </c>
      <c r="C123" s="15">
        <f t="shared" si="11"/>
        <v>84</v>
      </c>
      <c r="D123" s="15">
        <f t="shared" si="11"/>
        <v>201</v>
      </c>
      <c r="E123" s="16">
        <f t="shared" si="11"/>
        <v>34</v>
      </c>
      <c r="F123" s="16">
        <f t="shared" si="11"/>
        <v>36</v>
      </c>
      <c r="G123" s="16">
        <f t="shared" si="11"/>
        <v>70</v>
      </c>
    </row>
    <row r="124" spans="1:7" x14ac:dyDescent="0.25">
      <c r="A124" s="14" t="s">
        <v>119</v>
      </c>
      <c r="B124" s="15">
        <v>23</v>
      </c>
      <c r="C124" s="15">
        <v>19</v>
      </c>
      <c r="D124" s="15">
        <f t="shared" ref="D124:D130" si="12">SUM(B124:C124)</f>
        <v>42</v>
      </c>
      <c r="E124" s="16">
        <v>4</v>
      </c>
      <c r="F124" s="16">
        <v>6</v>
      </c>
      <c r="G124" s="16">
        <f t="shared" ref="G124:G130" si="13">SUM(E124:F124)</f>
        <v>10</v>
      </c>
    </row>
    <row r="125" spans="1:7" x14ac:dyDescent="0.25">
      <c r="A125" s="14" t="s">
        <v>120</v>
      </c>
      <c r="B125" s="15">
        <v>7</v>
      </c>
      <c r="C125" s="15">
        <v>1</v>
      </c>
      <c r="D125" s="15">
        <f t="shared" si="12"/>
        <v>8</v>
      </c>
      <c r="E125" s="16">
        <v>0</v>
      </c>
      <c r="F125" s="16">
        <v>1</v>
      </c>
      <c r="G125" s="16">
        <f t="shared" si="13"/>
        <v>1</v>
      </c>
    </row>
    <row r="126" spans="1:7" x14ac:dyDescent="0.25">
      <c r="A126" s="14" t="s">
        <v>121</v>
      </c>
      <c r="B126" s="15">
        <v>57</v>
      </c>
      <c r="C126" s="15">
        <v>34</v>
      </c>
      <c r="D126" s="15">
        <f t="shared" si="12"/>
        <v>91</v>
      </c>
      <c r="E126" s="16">
        <v>24</v>
      </c>
      <c r="F126" s="16">
        <v>20</v>
      </c>
      <c r="G126" s="16">
        <f t="shared" si="13"/>
        <v>44</v>
      </c>
    </row>
    <row r="127" spans="1:7" x14ac:dyDescent="0.25">
      <c r="A127" s="14" t="s">
        <v>117</v>
      </c>
      <c r="B127" s="15">
        <v>7</v>
      </c>
      <c r="C127" s="15">
        <v>3</v>
      </c>
      <c r="D127" s="15">
        <f t="shared" si="12"/>
        <v>10</v>
      </c>
      <c r="E127" s="16">
        <v>0</v>
      </c>
      <c r="F127" s="16">
        <v>0</v>
      </c>
      <c r="G127" s="16">
        <f t="shared" si="13"/>
        <v>0</v>
      </c>
    </row>
    <row r="128" spans="1:7" x14ac:dyDescent="0.25">
      <c r="A128" s="14" t="s">
        <v>122</v>
      </c>
      <c r="B128" s="15">
        <v>18</v>
      </c>
      <c r="C128" s="15">
        <v>27</v>
      </c>
      <c r="D128" s="15">
        <f t="shared" si="12"/>
        <v>45</v>
      </c>
      <c r="E128" s="16">
        <v>2</v>
      </c>
      <c r="F128" s="16">
        <v>9</v>
      </c>
      <c r="G128" s="16">
        <f t="shared" si="13"/>
        <v>11</v>
      </c>
    </row>
    <row r="129" spans="1:7" x14ac:dyDescent="0.25">
      <c r="A129" s="14" t="s">
        <v>123</v>
      </c>
      <c r="B129" s="15">
        <v>5</v>
      </c>
      <c r="C129" s="15">
        <v>0</v>
      </c>
      <c r="D129" s="15">
        <f t="shared" si="12"/>
        <v>5</v>
      </c>
      <c r="E129" s="16">
        <v>4</v>
      </c>
      <c r="F129" s="16">
        <v>0</v>
      </c>
      <c r="G129" s="16">
        <f t="shared" si="13"/>
        <v>4</v>
      </c>
    </row>
    <row r="130" spans="1:7" x14ac:dyDescent="0.25">
      <c r="A130" s="14" t="s">
        <v>102</v>
      </c>
      <c r="B130" s="15">
        <v>0</v>
      </c>
      <c r="C130" s="15">
        <v>0</v>
      </c>
      <c r="D130" s="15">
        <f t="shared" si="12"/>
        <v>0</v>
      </c>
      <c r="E130" s="16">
        <v>0</v>
      </c>
      <c r="F130" s="16">
        <v>0</v>
      </c>
      <c r="G130" s="16">
        <f t="shared" si="13"/>
        <v>0</v>
      </c>
    </row>
    <row r="133" spans="1:7" x14ac:dyDescent="0.25">
      <c r="B133" s="15" t="s">
        <v>1</v>
      </c>
      <c r="C133" s="15"/>
      <c r="D133" s="15"/>
      <c r="E133" s="16" t="s">
        <v>2</v>
      </c>
      <c r="F133" s="16"/>
      <c r="G133" s="16"/>
    </row>
    <row r="134" spans="1:7" x14ac:dyDescent="0.25">
      <c r="B134" s="15" t="s">
        <v>133</v>
      </c>
      <c r="C134" s="15" t="s">
        <v>132</v>
      </c>
      <c r="D134" s="15" t="s">
        <v>31</v>
      </c>
      <c r="E134" s="16" t="s">
        <v>133</v>
      </c>
      <c r="F134" s="16" t="s">
        <v>132</v>
      </c>
      <c r="G134" s="16" t="s">
        <v>31</v>
      </c>
    </row>
    <row r="135" spans="1:7" x14ac:dyDescent="0.25">
      <c r="A135" s="1" t="s">
        <v>19</v>
      </c>
      <c r="B135" s="15">
        <f>SUM(B136:B139)</f>
        <v>61</v>
      </c>
      <c r="C135" s="15">
        <f>SUM(C136:C142)</f>
        <v>59</v>
      </c>
      <c r="D135" s="15">
        <f>SUM(D136:D142)</f>
        <v>120</v>
      </c>
      <c r="E135" s="16">
        <f>SUM(E136:E142)</f>
        <v>2</v>
      </c>
      <c r="F135" s="16">
        <f>SUM(F136:F142)</f>
        <v>6</v>
      </c>
      <c r="G135" s="16">
        <f>SUM(G136:G142)</f>
        <v>8</v>
      </c>
    </row>
    <row r="136" spans="1:7" x14ac:dyDescent="0.25">
      <c r="A136" s="14" t="s">
        <v>149</v>
      </c>
      <c r="B136" s="15">
        <v>36</v>
      </c>
      <c r="C136" s="15">
        <v>26</v>
      </c>
      <c r="D136" s="15">
        <f>SUM(B136:C136)</f>
        <v>62</v>
      </c>
      <c r="E136" s="16">
        <v>0</v>
      </c>
      <c r="F136" s="16">
        <v>2</v>
      </c>
      <c r="G136" s="16">
        <f>SUM(E136:F136)</f>
        <v>2</v>
      </c>
    </row>
    <row r="137" spans="1:7" x14ac:dyDescent="0.25">
      <c r="A137" s="14" t="s">
        <v>148</v>
      </c>
      <c r="B137" s="15">
        <v>5</v>
      </c>
      <c r="C137" s="15">
        <v>11</v>
      </c>
      <c r="D137" s="15">
        <f>SUM(B137:C137)</f>
        <v>16</v>
      </c>
      <c r="E137" s="16">
        <v>0</v>
      </c>
      <c r="F137" s="16">
        <v>0</v>
      </c>
      <c r="G137" s="16">
        <f>SUM(E137:F137)</f>
        <v>0</v>
      </c>
    </row>
    <row r="138" spans="1:7" x14ac:dyDescent="0.25">
      <c r="A138" s="14" t="s">
        <v>147</v>
      </c>
      <c r="B138" s="15">
        <v>7</v>
      </c>
      <c r="C138" s="15">
        <v>5</v>
      </c>
      <c r="D138" s="15">
        <f>SUM(B138:C138)</f>
        <v>12</v>
      </c>
      <c r="E138" s="16">
        <v>1</v>
      </c>
      <c r="F138" s="16">
        <v>1</v>
      </c>
      <c r="G138" s="16">
        <f>SUM(E138:F138)</f>
        <v>2</v>
      </c>
    </row>
    <row r="139" spans="1:7" x14ac:dyDescent="0.25">
      <c r="A139" s="14" t="s">
        <v>102</v>
      </c>
      <c r="B139" s="15">
        <v>13</v>
      </c>
      <c r="C139" s="15">
        <v>17</v>
      </c>
      <c r="D139" s="15">
        <f>SUM(B139:C139)</f>
        <v>30</v>
      </c>
      <c r="E139" s="16">
        <v>1</v>
      </c>
      <c r="F139" s="16">
        <v>3</v>
      </c>
      <c r="G139" s="16">
        <f>SUM(E139:F139)</f>
        <v>4</v>
      </c>
    </row>
    <row r="140" spans="1:7" x14ac:dyDescent="0.25">
      <c r="E140" s="14" t="s">
        <v>146</v>
      </c>
    </row>
    <row r="142" spans="1:7" x14ac:dyDescent="0.25">
      <c r="B142" s="15" t="s">
        <v>1</v>
      </c>
      <c r="C142" s="15"/>
      <c r="D142" s="15"/>
      <c r="E142" s="16" t="s">
        <v>2</v>
      </c>
      <c r="F142" s="16"/>
      <c r="G142" s="16"/>
    </row>
    <row r="143" spans="1:7" x14ac:dyDescent="0.25">
      <c r="B143" s="15" t="s">
        <v>133</v>
      </c>
      <c r="C143" s="15" t="s">
        <v>132</v>
      </c>
      <c r="D143" s="15" t="s">
        <v>31</v>
      </c>
      <c r="E143" s="16" t="s">
        <v>133</v>
      </c>
      <c r="F143" s="16" t="s">
        <v>132</v>
      </c>
      <c r="G143" s="16" t="s">
        <v>31</v>
      </c>
    </row>
    <row r="144" spans="1:7" x14ac:dyDescent="0.25">
      <c r="A144" s="1" t="s">
        <v>20</v>
      </c>
      <c r="B144" s="15">
        <f t="shared" ref="B144:G144" si="14">SUM(B145:B147)</f>
        <v>3</v>
      </c>
      <c r="C144" s="15">
        <f t="shared" si="14"/>
        <v>10</v>
      </c>
      <c r="D144" s="15">
        <f t="shared" si="14"/>
        <v>13</v>
      </c>
      <c r="E144" s="16">
        <f t="shared" si="14"/>
        <v>12</v>
      </c>
      <c r="F144" s="16">
        <f t="shared" si="14"/>
        <v>21</v>
      </c>
      <c r="G144" s="16">
        <f t="shared" si="14"/>
        <v>33</v>
      </c>
    </row>
    <row r="145" spans="1:7" x14ac:dyDescent="0.25">
      <c r="A145" s="14" t="s">
        <v>124</v>
      </c>
      <c r="B145" s="15">
        <v>3</v>
      </c>
      <c r="C145" s="15">
        <v>10</v>
      </c>
      <c r="D145" s="15">
        <f>SUM(B145:C145)</f>
        <v>13</v>
      </c>
      <c r="E145" s="16">
        <v>10</v>
      </c>
      <c r="F145" s="16">
        <v>18</v>
      </c>
      <c r="G145" s="16">
        <f>SUM(E145:F145)</f>
        <v>28</v>
      </c>
    </row>
    <row r="146" spans="1:7" x14ac:dyDescent="0.25">
      <c r="A146" s="14" t="s">
        <v>125</v>
      </c>
      <c r="B146" s="15">
        <v>0</v>
      </c>
      <c r="C146" s="15">
        <v>0</v>
      </c>
      <c r="D146" s="15">
        <f>SUM(B146:C146)</f>
        <v>0</v>
      </c>
      <c r="E146" s="16">
        <v>1</v>
      </c>
      <c r="F146" s="16">
        <v>3</v>
      </c>
      <c r="G146" s="16">
        <f>SUM(E146:F146)</f>
        <v>4</v>
      </c>
    </row>
    <row r="147" spans="1:7" x14ac:dyDescent="0.25">
      <c r="A147" s="14" t="s">
        <v>102</v>
      </c>
      <c r="B147" s="15">
        <v>0</v>
      </c>
      <c r="C147" s="15">
        <v>0</v>
      </c>
      <c r="D147" s="15">
        <f>SUM(B147:C147)</f>
        <v>0</v>
      </c>
      <c r="E147" s="16">
        <v>1</v>
      </c>
      <c r="F147" s="16">
        <v>0</v>
      </c>
      <c r="G147" s="16">
        <f>SUM(E147:F147)</f>
        <v>1</v>
      </c>
    </row>
    <row r="150" spans="1:7" x14ac:dyDescent="0.25">
      <c r="B150" s="15" t="s">
        <v>1</v>
      </c>
      <c r="C150" s="15"/>
      <c r="D150" s="15"/>
      <c r="E150" s="16" t="s">
        <v>2</v>
      </c>
      <c r="F150" s="16"/>
      <c r="G150" s="16"/>
    </row>
    <row r="151" spans="1:7" x14ac:dyDescent="0.25">
      <c r="B151" s="15" t="s">
        <v>133</v>
      </c>
      <c r="C151" s="15" t="s">
        <v>132</v>
      </c>
      <c r="D151" s="15" t="s">
        <v>31</v>
      </c>
      <c r="E151" s="16" t="s">
        <v>133</v>
      </c>
      <c r="F151" s="16" t="s">
        <v>132</v>
      </c>
      <c r="G151" s="16" t="s">
        <v>31</v>
      </c>
    </row>
    <row r="152" spans="1:7" x14ac:dyDescent="0.25">
      <c r="A152" s="1" t="s">
        <v>21</v>
      </c>
      <c r="B152" s="15">
        <f t="shared" ref="B152:G152" si="15">SUM(B153:B154)</f>
        <v>16</v>
      </c>
      <c r="C152" s="15">
        <f t="shared" si="15"/>
        <v>11</v>
      </c>
      <c r="D152" s="15">
        <f t="shared" si="15"/>
        <v>27</v>
      </c>
      <c r="E152" s="16">
        <f t="shared" si="15"/>
        <v>1</v>
      </c>
      <c r="F152" s="16">
        <f t="shared" si="15"/>
        <v>6</v>
      </c>
      <c r="G152" s="16">
        <f t="shared" si="15"/>
        <v>7</v>
      </c>
    </row>
    <row r="153" spans="1:7" x14ac:dyDescent="0.25">
      <c r="A153" s="14" t="s">
        <v>145</v>
      </c>
      <c r="B153" s="15">
        <v>13</v>
      </c>
      <c r="C153" s="15">
        <v>7</v>
      </c>
      <c r="D153" s="15">
        <f>SUM(B153:C153)</f>
        <v>20</v>
      </c>
      <c r="E153" s="16">
        <v>0</v>
      </c>
      <c r="F153" s="16">
        <v>1</v>
      </c>
      <c r="G153" s="16">
        <f>SUM(E153:F153)</f>
        <v>1</v>
      </c>
    </row>
    <row r="154" spans="1:7" x14ac:dyDescent="0.25">
      <c r="A154" s="14" t="s">
        <v>144</v>
      </c>
      <c r="B154" s="15">
        <v>3</v>
      </c>
      <c r="C154" s="15">
        <v>4</v>
      </c>
      <c r="D154" s="15">
        <f>SUM(B154:C154)</f>
        <v>7</v>
      </c>
      <c r="E154" s="16">
        <v>1</v>
      </c>
      <c r="F154" s="16">
        <v>5</v>
      </c>
      <c r="G154" s="16">
        <f>SUM(E154:F154)</f>
        <v>6</v>
      </c>
    </row>
    <row r="157" spans="1:7" x14ac:dyDescent="0.25">
      <c r="B157" s="15" t="s">
        <v>1</v>
      </c>
      <c r="C157" s="15"/>
      <c r="D157" s="15"/>
      <c r="E157" s="16" t="s">
        <v>2</v>
      </c>
      <c r="F157" s="16"/>
      <c r="G157" s="16"/>
    </row>
    <row r="158" spans="1:7" x14ac:dyDescent="0.25">
      <c r="B158" s="15" t="s">
        <v>133</v>
      </c>
      <c r="C158" s="15" t="s">
        <v>132</v>
      </c>
      <c r="D158" s="15" t="s">
        <v>31</v>
      </c>
      <c r="E158" s="16" t="s">
        <v>133</v>
      </c>
      <c r="F158" s="16" t="s">
        <v>132</v>
      </c>
      <c r="G158" s="16" t="s">
        <v>31</v>
      </c>
    </row>
    <row r="159" spans="1:7" x14ac:dyDescent="0.25">
      <c r="A159" s="1" t="s">
        <v>22</v>
      </c>
      <c r="B159" s="15">
        <f t="shared" ref="B159:G159" si="16">SUM(B160:B163)</f>
        <v>27</v>
      </c>
      <c r="C159" s="15">
        <f t="shared" si="16"/>
        <v>25</v>
      </c>
      <c r="D159" s="15">
        <f t="shared" si="16"/>
        <v>52</v>
      </c>
      <c r="E159" s="16">
        <f t="shared" si="16"/>
        <v>2</v>
      </c>
      <c r="F159" s="16">
        <f t="shared" si="16"/>
        <v>2</v>
      </c>
      <c r="G159" s="16">
        <f t="shared" si="16"/>
        <v>4</v>
      </c>
    </row>
    <row r="160" spans="1:7" x14ac:dyDescent="0.25">
      <c r="A160" s="14" t="s">
        <v>143</v>
      </c>
      <c r="B160" s="15">
        <v>10</v>
      </c>
      <c r="C160" s="15">
        <v>11</v>
      </c>
      <c r="D160" s="15">
        <f>SUM(B160:C160)</f>
        <v>21</v>
      </c>
      <c r="E160" s="16">
        <v>0</v>
      </c>
      <c r="F160" s="16">
        <v>1</v>
      </c>
      <c r="G160" s="16">
        <f>SUM(E160:F160)</f>
        <v>1</v>
      </c>
    </row>
    <row r="161" spans="1:7" x14ac:dyDescent="0.25">
      <c r="A161" s="14" t="s">
        <v>142</v>
      </c>
      <c r="B161" s="15">
        <v>10</v>
      </c>
      <c r="C161" s="15">
        <v>7</v>
      </c>
      <c r="D161" s="15">
        <f>SUM(B161:C161)</f>
        <v>17</v>
      </c>
      <c r="E161" s="16">
        <v>1</v>
      </c>
      <c r="F161" s="16">
        <v>0</v>
      </c>
      <c r="G161" s="16">
        <f>SUM(E161:F161)</f>
        <v>1</v>
      </c>
    </row>
    <row r="162" spans="1:7" x14ac:dyDescent="0.25">
      <c r="A162" s="14" t="s">
        <v>141</v>
      </c>
      <c r="B162" s="15">
        <v>3</v>
      </c>
      <c r="C162" s="15">
        <v>6</v>
      </c>
      <c r="D162" s="15">
        <f>SUM(B162:C162)</f>
        <v>9</v>
      </c>
      <c r="E162" s="16">
        <v>1</v>
      </c>
      <c r="F162" s="16">
        <v>1</v>
      </c>
      <c r="G162" s="16">
        <f>SUM(E162:F162)</f>
        <v>2</v>
      </c>
    </row>
    <row r="163" spans="1:7" x14ac:dyDescent="0.25">
      <c r="A163" s="14" t="s">
        <v>140</v>
      </c>
      <c r="B163" s="15">
        <v>4</v>
      </c>
      <c r="C163" s="15">
        <v>1</v>
      </c>
      <c r="D163" s="15">
        <f>SUM(B163:C163)</f>
        <v>5</v>
      </c>
      <c r="E163" s="16">
        <v>0</v>
      </c>
      <c r="F163" s="16">
        <v>0</v>
      </c>
      <c r="G163" s="16">
        <f>SUM(E163:F163)</f>
        <v>0</v>
      </c>
    </row>
    <row r="164" spans="1:7" x14ac:dyDescent="0.25">
      <c r="B164" s="15" t="s">
        <v>1</v>
      </c>
      <c r="C164" s="15"/>
      <c r="D164" s="15"/>
      <c r="E164" s="16" t="s">
        <v>2</v>
      </c>
      <c r="F164" s="16"/>
      <c r="G164" s="16"/>
    </row>
    <row r="165" spans="1:7" x14ac:dyDescent="0.25">
      <c r="B165" s="15" t="s">
        <v>133</v>
      </c>
      <c r="C165" s="15" t="s">
        <v>132</v>
      </c>
      <c r="D165" s="15" t="s">
        <v>31</v>
      </c>
      <c r="E165" s="16" t="s">
        <v>133</v>
      </c>
      <c r="F165" s="16" t="s">
        <v>132</v>
      </c>
      <c r="G165" s="16" t="s">
        <v>31</v>
      </c>
    </row>
    <row r="166" spans="1:7" x14ac:dyDescent="0.25">
      <c r="A166" s="1" t="s">
        <v>23</v>
      </c>
      <c r="B166" s="15">
        <f t="shared" ref="B166:G166" si="17">SUM(B167:B172)</f>
        <v>54</v>
      </c>
      <c r="C166" s="15">
        <f t="shared" si="17"/>
        <v>38</v>
      </c>
      <c r="D166" s="15">
        <f t="shared" si="17"/>
        <v>92</v>
      </c>
      <c r="E166" s="16">
        <f t="shared" si="17"/>
        <v>13</v>
      </c>
      <c r="F166" s="16">
        <f t="shared" si="17"/>
        <v>9</v>
      </c>
      <c r="G166" s="16">
        <f t="shared" si="17"/>
        <v>22</v>
      </c>
    </row>
    <row r="167" spans="1:7" x14ac:dyDescent="0.25">
      <c r="A167" s="14" t="s">
        <v>99</v>
      </c>
      <c r="B167" s="15">
        <v>24</v>
      </c>
      <c r="C167" s="15">
        <v>8</v>
      </c>
      <c r="D167" s="15">
        <f t="shared" ref="D167:D172" si="18">SUM(B167:C167)</f>
        <v>32</v>
      </c>
      <c r="E167" s="16">
        <v>2</v>
      </c>
      <c r="F167" s="16">
        <v>4</v>
      </c>
      <c r="G167" s="16">
        <f t="shared" ref="G167:G172" si="19">SUM(E167:F167)</f>
        <v>6</v>
      </c>
    </row>
    <row r="168" spans="1:7" x14ac:dyDescent="0.25">
      <c r="A168" s="14" t="s">
        <v>139</v>
      </c>
      <c r="B168" s="15">
        <v>10</v>
      </c>
      <c r="C168" s="15">
        <v>13</v>
      </c>
      <c r="D168" s="15">
        <f t="shared" si="18"/>
        <v>23</v>
      </c>
      <c r="E168" s="16">
        <v>6</v>
      </c>
      <c r="F168" s="16">
        <v>4</v>
      </c>
      <c r="G168" s="16">
        <f t="shared" si="19"/>
        <v>10</v>
      </c>
    </row>
    <row r="169" spans="1:7" x14ac:dyDescent="0.25">
      <c r="A169" s="14" t="s">
        <v>138</v>
      </c>
      <c r="B169" s="15">
        <v>5</v>
      </c>
      <c r="C169" s="15">
        <v>0</v>
      </c>
      <c r="D169" s="15">
        <f t="shared" si="18"/>
        <v>5</v>
      </c>
      <c r="E169" s="16">
        <v>1</v>
      </c>
      <c r="F169" s="16">
        <v>0</v>
      </c>
      <c r="G169" s="16">
        <f t="shared" si="19"/>
        <v>1</v>
      </c>
    </row>
    <row r="170" spans="1:7" x14ac:dyDescent="0.25">
      <c r="A170" s="14" t="s">
        <v>137</v>
      </c>
      <c r="B170" s="15">
        <v>1</v>
      </c>
      <c r="C170" s="15">
        <v>0</v>
      </c>
      <c r="D170" s="15">
        <f t="shared" si="18"/>
        <v>1</v>
      </c>
      <c r="E170" s="16">
        <v>1</v>
      </c>
      <c r="F170" s="16">
        <v>0</v>
      </c>
      <c r="G170" s="16">
        <f t="shared" si="19"/>
        <v>1</v>
      </c>
    </row>
    <row r="171" spans="1:7" x14ac:dyDescent="0.25">
      <c r="A171" s="14" t="s">
        <v>136</v>
      </c>
      <c r="B171" s="15">
        <v>9</v>
      </c>
      <c r="C171" s="15">
        <v>14</v>
      </c>
      <c r="D171" s="15">
        <f t="shared" si="18"/>
        <v>23</v>
      </c>
      <c r="E171" s="16">
        <v>1</v>
      </c>
      <c r="F171" s="16">
        <v>0</v>
      </c>
      <c r="G171" s="16">
        <f t="shared" si="19"/>
        <v>1</v>
      </c>
    </row>
    <row r="172" spans="1:7" x14ac:dyDescent="0.25">
      <c r="A172" s="14" t="s">
        <v>135</v>
      </c>
      <c r="B172" s="15">
        <v>5</v>
      </c>
      <c r="C172" s="15">
        <v>3</v>
      </c>
      <c r="D172" s="15">
        <f t="shared" si="18"/>
        <v>8</v>
      </c>
      <c r="E172" s="16">
        <v>2</v>
      </c>
      <c r="F172" s="16">
        <v>1</v>
      </c>
      <c r="G172" s="16">
        <f t="shared" si="19"/>
        <v>3</v>
      </c>
    </row>
    <row r="174" spans="1:7" s="17" customFormat="1" x14ac:dyDescent="0.25">
      <c r="A174" s="14"/>
      <c r="B174" s="14"/>
      <c r="C174" s="14"/>
      <c r="D174" s="14"/>
      <c r="E174" s="14"/>
      <c r="F174" s="14"/>
      <c r="G174" s="14"/>
    </row>
    <row r="175" spans="1:7" s="17" customFormat="1" x14ac:dyDescent="0.25">
      <c r="A175" s="14"/>
      <c r="B175" s="15" t="s">
        <v>1</v>
      </c>
      <c r="C175" s="15"/>
      <c r="D175" s="15"/>
      <c r="E175" s="16" t="s">
        <v>2</v>
      </c>
      <c r="F175" s="16"/>
      <c r="G175" s="16"/>
    </row>
    <row r="176" spans="1:7" x14ac:dyDescent="0.25">
      <c r="B176" s="15" t="s">
        <v>133</v>
      </c>
      <c r="C176" s="15" t="s">
        <v>132</v>
      </c>
      <c r="D176" s="15" t="s">
        <v>31</v>
      </c>
      <c r="E176" s="16" t="s">
        <v>133</v>
      </c>
      <c r="F176" s="16" t="s">
        <v>132</v>
      </c>
      <c r="G176" s="16" t="s">
        <v>31</v>
      </c>
    </row>
    <row r="177" spans="1:7" x14ac:dyDescent="0.25">
      <c r="A177" s="1" t="s">
        <v>24</v>
      </c>
      <c r="B177" s="15">
        <f t="shared" ref="B177:G177" si="20">SUM(B178:B181)</f>
        <v>58</v>
      </c>
      <c r="C177" s="15">
        <f t="shared" si="20"/>
        <v>37</v>
      </c>
      <c r="D177" s="15">
        <f t="shared" si="20"/>
        <v>95</v>
      </c>
      <c r="E177" s="16">
        <f t="shared" si="20"/>
        <v>5</v>
      </c>
      <c r="F177" s="16">
        <f t="shared" si="20"/>
        <v>6</v>
      </c>
      <c r="G177" s="16">
        <f t="shared" si="20"/>
        <v>11</v>
      </c>
    </row>
    <row r="178" spans="1:7" x14ac:dyDescent="0.25">
      <c r="A178" s="14" t="s">
        <v>126</v>
      </c>
      <c r="B178" s="15">
        <v>37</v>
      </c>
      <c r="C178" s="15">
        <v>20</v>
      </c>
      <c r="D178" s="15">
        <f>SUM(B178:C178)</f>
        <v>57</v>
      </c>
      <c r="E178" s="16">
        <v>0</v>
      </c>
      <c r="F178" s="16">
        <v>3</v>
      </c>
      <c r="G178" s="16">
        <f>SUM(E178:F178)</f>
        <v>3</v>
      </c>
    </row>
    <row r="179" spans="1:7" x14ac:dyDescent="0.25">
      <c r="A179" s="14" t="s">
        <v>127</v>
      </c>
      <c r="B179" s="15">
        <v>5</v>
      </c>
      <c r="C179" s="15">
        <v>7</v>
      </c>
      <c r="D179" s="15">
        <f>SUM(B179:C179)</f>
        <v>12</v>
      </c>
      <c r="E179" s="16">
        <v>1</v>
      </c>
      <c r="F179" s="16">
        <v>1</v>
      </c>
      <c r="G179" s="16">
        <f>SUM(E179:F179)</f>
        <v>2</v>
      </c>
    </row>
    <row r="180" spans="1:7" x14ac:dyDescent="0.25">
      <c r="A180" s="14" t="s">
        <v>128</v>
      </c>
      <c r="B180" s="15">
        <v>11</v>
      </c>
      <c r="C180" s="15">
        <v>4</v>
      </c>
      <c r="D180" s="15">
        <f>SUM(B180:C180)</f>
        <v>15</v>
      </c>
      <c r="E180" s="16">
        <v>4</v>
      </c>
      <c r="F180" s="16">
        <v>0</v>
      </c>
      <c r="G180" s="16">
        <f>SUM(E180:F180)</f>
        <v>4</v>
      </c>
    </row>
    <row r="181" spans="1:7" x14ac:dyDescent="0.25">
      <c r="A181" s="14" t="s">
        <v>102</v>
      </c>
      <c r="B181" s="15">
        <v>5</v>
      </c>
      <c r="C181" s="15">
        <v>6</v>
      </c>
      <c r="D181" s="15">
        <f>SUM(B181:C181)</f>
        <v>11</v>
      </c>
      <c r="E181" s="16">
        <v>0</v>
      </c>
      <c r="F181" s="16">
        <v>2</v>
      </c>
      <c r="G181" s="16">
        <f>SUM(E181:F181)</f>
        <v>2</v>
      </c>
    </row>
    <row r="182" spans="1:7" x14ac:dyDescent="0.25">
      <c r="E182" s="14" t="s">
        <v>134</v>
      </c>
    </row>
    <row r="184" spans="1:7" x14ac:dyDescent="0.25">
      <c r="B184" s="15" t="s">
        <v>1</v>
      </c>
      <c r="C184" s="15"/>
      <c r="D184" s="15"/>
      <c r="E184" s="16" t="s">
        <v>2</v>
      </c>
      <c r="F184" s="16"/>
      <c r="G184" s="16"/>
    </row>
    <row r="185" spans="1:7" x14ac:dyDescent="0.25">
      <c r="B185" s="15" t="s">
        <v>133</v>
      </c>
      <c r="C185" s="15" t="s">
        <v>132</v>
      </c>
      <c r="D185" s="15" t="s">
        <v>31</v>
      </c>
      <c r="E185" s="16" t="s">
        <v>133</v>
      </c>
      <c r="F185" s="16" t="s">
        <v>132</v>
      </c>
      <c r="G185" s="16" t="s">
        <v>31</v>
      </c>
    </row>
    <row r="186" spans="1:7" x14ac:dyDescent="0.25">
      <c r="A186" s="1" t="s">
        <v>25</v>
      </c>
      <c r="B186" s="15">
        <v>133</v>
      </c>
      <c r="C186" s="15">
        <v>109</v>
      </c>
      <c r="D186" s="15">
        <f>SUM(B186:C186)</f>
        <v>242</v>
      </c>
      <c r="E186" s="16">
        <v>14</v>
      </c>
      <c r="F186" s="16">
        <v>27</v>
      </c>
      <c r="G186" s="16">
        <f>SUM(E186:F186)</f>
        <v>41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911F42-BDEB-4045-9B40-6D0D30162585}">
  <dimension ref="A1:G25"/>
  <sheetViews>
    <sheetView tabSelected="1" workbookViewId="0">
      <selection activeCell="I20" sqref="I20"/>
    </sheetView>
  </sheetViews>
  <sheetFormatPr baseColWidth="10" defaultRowHeight="15" x14ac:dyDescent="0.25"/>
  <cols>
    <col min="1" max="1" width="25.140625" customWidth="1"/>
  </cols>
  <sheetData>
    <row r="1" spans="1:7" x14ac:dyDescent="0.25">
      <c r="B1" s="6" t="s">
        <v>1</v>
      </c>
      <c r="C1" s="6"/>
      <c r="D1" s="6"/>
      <c r="E1" s="7" t="s">
        <v>2</v>
      </c>
      <c r="F1" s="7"/>
      <c r="G1" s="7"/>
    </row>
    <row r="2" spans="1:7" x14ac:dyDescent="0.25">
      <c r="B2" s="6" t="s">
        <v>133</v>
      </c>
      <c r="C2" s="6" t="s">
        <v>132</v>
      </c>
      <c r="D2" s="6" t="s">
        <v>31</v>
      </c>
      <c r="E2" s="7" t="s">
        <v>133</v>
      </c>
      <c r="F2" s="7" t="s">
        <v>132</v>
      </c>
      <c r="G2" s="7" t="s">
        <v>31</v>
      </c>
    </row>
    <row r="3" spans="1:7" x14ac:dyDescent="0.25">
      <c r="A3" s="1" t="s">
        <v>81</v>
      </c>
      <c r="B3" s="6">
        <v>19</v>
      </c>
      <c r="C3" s="6">
        <v>11</v>
      </c>
      <c r="D3" s="6">
        <f>SUM(B3:C3)</f>
        <v>30</v>
      </c>
      <c r="E3" s="7">
        <v>6</v>
      </c>
      <c r="F3" s="7">
        <v>2</v>
      </c>
      <c r="G3" s="7">
        <f>SUM(E3:F3)</f>
        <v>8</v>
      </c>
    </row>
    <row r="4" spans="1:7" x14ac:dyDescent="0.25">
      <c r="A4" s="1" t="s">
        <v>83</v>
      </c>
      <c r="B4" s="6">
        <v>65</v>
      </c>
      <c r="C4" s="6">
        <v>40</v>
      </c>
      <c r="D4" s="6">
        <f>SUM(B4:C4)</f>
        <v>105</v>
      </c>
      <c r="E4" s="7">
        <v>8</v>
      </c>
      <c r="F4" s="7">
        <v>13</v>
      </c>
      <c r="G4" s="7">
        <f>SUM(E4:F4)</f>
        <v>21</v>
      </c>
    </row>
    <row r="7" spans="1:7" x14ac:dyDescent="0.25">
      <c r="B7" s="6" t="s">
        <v>1</v>
      </c>
      <c r="C7" s="6"/>
      <c r="D7" s="6"/>
      <c r="E7" s="7" t="s">
        <v>2</v>
      </c>
      <c r="F7" s="7"/>
      <c r="G7" s="7"/>
    </row>
    <row r="8" spans="1:7" x14ac:dyDescent="0.25">
      <c r="B8" s="6" t="s">
        <v>133</v>
      </c>
      <c r="C8" s="6" t="s">
        <v>132</v>
      </c>
      <c r="D8" s="6" t="s">
        <v>31</v>
      </c>
      <c r="E8" s="7" t="s">
        <v>133</v>
      </c>
      <c r="F8" s="7" t="s">
        <v>132</v>
      </c>
      <c r="G8" s="7" t="s">
        <v>31</v>
      </c>
    </row>
    <row r="9" spans="1:7" x14ac:dyDescent="0.25">
      <c r="A9" s="1" t="s">
        <v>90</v>
      </c>
      <c r="B9" s="6">
        <f t="shared" ref="B9:G9" si="0">SUM(B10:B13)</f>
        <v>297</v>
      </c>
      <c r="C9" s="6">
        <f t="shared" si="0"/>
        <v>218</v>
      </c>
      <c r="D9" s="6">
        <f t="shared" si="0"/>
        <v>515</v>
      </c>
      <c r="E9" s="7">
        <f t="shared" si="0"/>
        <v>39</v>
      </c>
      <c r="F9" s="7">
        <f t="shared" si="0"/>
        <v>50</v>
      </c>
      <c r="G9" s="7">
        <f t="shared" si="0"/>
        <v>89</v>
      </c>
    </row>
    <row r="10" spans="1:7" x14ac:dyDescent="0.25">
      <c r="A10" t="s">
        <v>91</v>
      </c>
      <c r="B10" s="6">
        <v>265</v>
      </c>
      <c r="C10" s="6">
        <v>180</v>
      </c>
      <c r="D10" s="6">
        <f>SUM(B10:C10)</f>
        <v>445</v>
      </c>
      <c r="E10" s="7">
        <v>29</v>
      </c>
      <c r="F10" s="7">
        <v>42</v>
      </c>
      <c r="G10" s="7">
        <f>SUM(E10:F10)</f>
        <v>71</v>
      </c>
    </row>
    <row r="11" spans="1:7" x14ac:dyDescent="0.25">
      <c r="A11" t="s">
        <v>92</v>
      </c>
      <c r="B11" s="6">
        <v>19</v>
      </c>
      <c r="C11" s="6">
        <v>23</v>
      </c>
      <c r="D11" s="6">
        <f>SUM(B11:C11)</f>
        <v>42</v>
      </c>
      <c r="E11" s="7">
        <v>5</v>
      </c>
      <c r="F11" s="7">
        <v>5</v>
      </c>
      <c r="G11" s="7">
        <f>SUM(E11:F11)</f>
        <v>10</v>
      </c>
    </row>
    <row r="12" spans="1:7" x14ac:dyDescent="0.25">
      <c r="A12" t="s">
        <v>93</v>
      </c>
      <c r="B12" s="6">
        <v>0</v>
      </c>
      <c r="C12" s="6">
        <v>5</v>
      </c>
      <c r="D12" s="6">
        <f>SUM(B12:C12)</f>
        <v>5</v>
      </c>
      <c r="E12" s="7">
        <v>1</v>
      </c>
      <c r="F12" s="7">
        <v>2</v>
      </c>
      <c r="G12" s="7">
        <f>SUM(E12:F12)</f>
        <v>3</v>
      </c>
    </row>
    <row r="13" spans="1:7" x14ac:dyDescent="0.25">
      <c r="A13" t="s">
        <v>94</v>
      </c>
      <c r="B13" s="6">
        <v>13</v>
      </c>
      <c r="C13" s="6">
        <v>10</v>
      </c>
      <c r="D13" s="6">
        <f>SUM(B13:C13)</f>
        <v>23</v>
      </c>
      <c r="E13" s="7">
        <v>4</v>
      </c>
      <c r="F13" s="7">
        <v>1</v>
      </c>
      <c r="G13" s="7">
        <f>SUM(E13:F13)</f>
        <v>5</v>
      </c>
    </row>
    <row r="16" spans="1:7" x14ac:dyDescent="0.25">
      <c r="B16" s="6" t="s">
        <v>1</v>
      </c>
      <c r="C16" s="6"/>
      <c r="D16" s="6"/>
      <c r="E16" s="7" t="s">
        <v>2</v>
      </c>
      <c r="F16" s="7"/>
      <c r="G16" s="7"/>
    </row>
    <row r="17" spans="1:7" x14ac:dyDescent="0.25">
      <c r="B17" s="6" t="s">
        <v>133</v>
      </c>
      <c r="C17" s="6" t="s">
        <v>132</v>
      </c>
      <c r="D17" s="6" t="s">
        <v>31</v>
      </c>
      <c r="E17" s="7" t="s">
        <v>133</v>
      </c>
      <c r="F17" s="7" t="s">
        <v>132</v>
      </c>
      <c r="G17" s="7" t="s">
        <v>31</v>
      </c>
    </row>
    <row r="18" spans="1:7" x14ac:dyDescent="0.25">
      <c r="A18" s="1" t="s">
        <v>30</v>
      </c>
      <c r="B18" s="6">
        <f t="shared" ref="B18:G18" si="1">SUM(B19:B22)</f>
        <v>247</v>
      </c>
      <c r="C18" s="6">
        <f t="shared" si="1"/>
        <v>222</v>
      </c>
      <c r="D18" s="6">
        <f t="shared" si="1"/>
        <v>469</v>
      </c>
      <c r="E18" s="7">
        <f t="shared" si="1"/>
        <v>197</v>
      </c>
      <c r="F18" s="7">
        <f t="shared" si="1"/>
        <v>191</v>
      </c>
      <c r="G18" s="7">
        <f t="shared" si="1"/>
        <v>388</v>
      </c>
    </row>
    <row r="19" spans="1:7" x14ac:dyDescent="0.25">
      <c r="A19" t="s">
        <v>96</v>
      </c>
      <c r="B19" s="6">
        <v>47</v>
      </c>
      <c r="C19" s="6">
        <v>49</v>
      </c>
      <c r="D19" s="6">
        <f>SUM(B19:C19)</f>
        <v>96</v>
      </c>
      <c r="E19" s="7">
        <v>65</v>
      </c>
      <c r="F19" s="7">
        <v>76</v>
      </c>
      <c r="G19" s="7">
        <f>SUM(E19:F19)</f>
        <v>141</v>
      </c>
    </row>
    <row r="20" spans="1:7" x14ac:dyDescent="0.25">
      <c r="A20" t="s">
        <v>97</v>
      </c>
      <c r="B20" s="6">
        <v>200</v>
      </c>
      <c r="C20" s="6">
        <v>173</v>
      </c>
      <c r="D20" s="6">
        <f>SUM(B20:C20)</f>
        <v>373</v>
      </c>
      <c r="E20" s="7">
        <v>132</v>
      </c>
      <c r="F20" s="7">
        <v>115</v>
      </c>
      <c r="G20" s="7">
        <f>SUM(E20:F20)</f>
        <v>247</v>
      </c>
    </row>
    <row r="23" spans="1:7" x14ac:dyDescent="0.25">
      <c r="B23" s="6" t="s">
        <v>1</v>
      </c>
      <c r="C23" s="6"/>
      <c r="D23" s="6"/>
      <c r="E23" s="7" t="s">
        <v>2</v>
      </c>
      <c r="F23" s="7"/>
      <c r="G23" s="7"/>
    </row>
    <row r="24" spans="1:7" x14ac:dyDescent="0.25">
      <c r="B24" s="6" t="s">
        <v>133</v>
      </c>
      <c r="C24" s="6" t="s">
        <v>132</v>
      </c>
      <c r="D24" s="6" t="s">
        <v>31</v>
      </c>
      <c r="E24" s="7" t="s">
        <v>133</v>
      </c>
      <c r="F24" s="7" t="s">
        <v>132</v>
      </c>
      <c r="G24" s="7" t="s">
        <v>31</v>
      </c>
    </row>
    <row r="25" spans="1:7" x14ac:dyDescent="0.25">
      <c r="A25" s="1" t="s">
        <v>168</v>
      </c>
      <c r="B25" s="6">
        <v>5</v>
      </c>
      <c r="C25" s="6">
        <v>3</v>
      </c>
      <c r="D25" s="6">
        <f>SUM(B25:C25)</f>
        <v>8</v>
      </c>
      <c r="E25" s="7"/>
      <c r="F25" s="7"/>
      <c r="G25" s="7">
        <f>SUM(E25:F25)</f>
        <v>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1FDDDA-7127-4583-97A7-4EB4517D16C3}">
  <dimension ref="A1:T27"/>
  <sheetViews>
    <sheetView workbookViewId="0">
      <selection activeCell="O27" sqref="O27"/>
    </sheetView>
  </sheetViews>
  <sheetFormatPr baseColWidth="10" defaultRowHeight="15" x14ac:dyDescent="0.25"/>
  <cols>
    <col min="1" max="1" width="36.7109375" customWidth="1"/>
  </cols>
  <sheetData>
    <row r="1" spans="1:20" x14ac:dyDescent="0.25">
      <c r="B1" s="1" t="s">
        <v>1</v>
      </c>
      <c r="C1" s="1" t="s">
        <v>2</v>
      </c>
      <c r="D1" s="1" t="s">
        <v>27</v>
      </c>
      <c r="E1" s="1" t="s">
        <v>26</v>
      </c>
      <c r="O1" s="1" t="s">
        <v>28</v>
      </c>
      <c r="P1" s="1" t="s">
        <v>1</v>
      </c>
      <c r="Q1" s="1" t="s">
        <v>29</v>
      </c>
      <c r="R1" s="1" t="s">
        <v>2</v>
      </c>
      <c r="S1" s="1" t="s">
        <v>27</v>
      </c>
      <c r="T1" s="1" t="s">
        <v>26</v>
      </c>
    </row>
    <row r="2" spans="1:20" x14ac:dyDescent="0.25">
      <c r="A2" s="1" t="s">
        <v>18</v>
      </c>
      <c r="B2" s="2">
        <v>117</v>
      </c>
      <c r="C2" s="3">
        <v>34</v>
      </c>
      <c r="D2" s="4">
        <f t="shared" ref="D2:D27" si="0">C2/E2</f>
        <v>0.2251655629139073</v>
      </c>
      <c r="E2">
        <f t="shared" ref="E2:E27" si="1">SUM(B2:C2)</f>
        <v>151</v>
      </c>
      <c r="N2" s="1" t="s">
        <v>20</v>
      </c>
      <c r="O2" s="4">
        <f>Q2/T2</f>
        <v>0.2</v>
      </c>
      <c r="P2" s="5">
        <f>-1*Q2</f>
        <v>-3</v>
      </c>
      <c r="Q2" s="2">
        <v>3</v>
      </c>
      <c r="R2" s="3">
        <v>12</v>
      </c>
      <c r="S2" s="4">
        <f t="shared" ref="S2:S25" si="2">R2/T2</f>
        <v>0.8</v>
      </c>
      <c r="T2">
        <f t="shared" ref="T2:T25" si="3">SUM(Q2:R2)</f>
        <v>15</v>
      </c>
    </row>
    <row r="3" spans="1:20" x14ac:dyDescent="0.25">
      <c r="A3" s="1" t="s">
        <v>25</v>
      </c>
      <c r="B3" s="2">
        <v>133</v>
      </c>
      <c r="C3" s="3">
        <v>14</v>
      </c>
      <c r="D3" s="4">
        <f t="shared" si="0"/>
        <v>9.5238095238095233E-2</v>
      </c>
      <c r="E3">
        <f t="shared" si="1"/>
        <v>147</v>
      </c>
      <c r="N3" s="1" t="s">
        <v>0</v>
      </c>
      <c r="O3" s="4">
        <f t="shared" ref="O3:O25" si="4">Q3/T3</f>
        <v>0.34042553191489361</v>
      </c>
      <c r="P3" s="5">
        <f t="shared" ref="P3:P25" si="5">-1*Q3</f>
        <v>-32</v>
      </c>
      <c r="Q3" s="2">
        <v>32</v>
      </c>
      <c r="R3" s="3">
        <v>62</v>
      </c>
      <c r="S3" s="4">
        <f t="shared" si="2"/>
        <v>0.65957446808510634</v>
      </c>
      <c r="T3">
        <f t="shared" si="3"/>
        <v>94</v>
      </c>
    </row>
    <row r="4" spans="1:20" x14ac:dyDescent="0.25">
      <c r="A4" s="1" t="s">
        <v>0</v>
      </c>
      <c r="B4" s="2">
        <v>32</v>
      </c>
      <c r="C4" s="3">
        <v>62</v>
      </c>
      <c r="D4" s="4">
        <f t="shared" si="0"/>
        <v>0.65957446808510634</v>
      </c>
      <c r="E4">
        <f t="shared" si="1"/>
        <v>94</v>
      </c>
      <c r="N4" s="1" t="s">
        <v>7</v>
      </c>
      <c r="O4" s="4">
        <f t="shared" si="4"/>
        <v>0.6</v>
      </c>
      <c r="P4" s="5">
        <f t="shared" si="5"/>
        <v>-21</v>
      </c>
      <c r="Q4" s="2">
        <v>21</v>
      </c>
      <c r="R4" s="3">
        <v>14</v>
      </c>
      <c r="S4" s="4">
        <f t="shared" si="2"/>
        <v>0.4</v>
      </c>
      <c r="T4">
        <f t="shared" si="3"/>
        <v>35</v>
      </c>
    </row>
    <row r="5" spans="1:20" x14ac:dyDescent="0.25">
      <c r="A5" s="1" t="s">
        <v>15</v>
      </c>
      <c r="B5" s="2">
        <v>91</v>
      </c>
      <c r="C5" s="3">
        <v>1</v>
      </c>
      <c r="D5" s="4">
        <f t="shared" si="0"/>
        <v>1.0869565217391304E-2</v>
      </c>
      <c r="E5">
        <f t="shared" si="1"/>
        <v>92</v>
      </c>
      <c r="N5" s="1" t="s">
        <v>5</v>
      </c>
      <c r="O5" s="4">
        <f t="shared" si="4"/>
        <v>0.74358974358974361</v>
      </c>
      <c r="P5" s="5">
        <f t="shared" si="5"/>
        <v>-29</v>
      </c>
      <c r="Q5" s="2">
        <v>29</v>
      </c>
      <c r="R5" s="3">
        <v>10</v>
      </c>
      <c r="S5" s="4">
        <f t="shared" si="2"/>
        <v>0.25641025641025639</v>
      </c>
      <c r="T5">
        <f t="shared" si="3"/>
        <v>39</v>
      </c>
    </row>
    <row r="6" spans="1:20" x14ac:dyDescent="0.25">
      <c r="A6" s="1" t="s">
        <v>23</v>
      </c>
      <c r="B6" s="2">
        <v>54</v>
      </c>
      <c r="C6" s="3">
        <v>13</v>
      </c>
      <c r="D6" s="4">
        <f t="shared" si="0"/>
        <v>0.19402985074626866</v>
      </c>
      <c r="E6">
        <f t="shared" si="1"/>
        <v>67</v>
      </c>
      <c r="N6" s="1" t="s">
        <v>10</v>
      </c>
      <c r="O6" s="4">
        <f t="shared" si="4"/>
        <v>0.75</v>
      </c>
      <c r="P6" s="5">
        <f t="shared" si="5"/>
        <v>-6</v>
      </c>
      <c r="Q6" s="2">
        <v>6</v>
      </c>
      <c r="R6" s="3">
        <v>2</v>
      </c>
      <c r="S6" s="4">
        <f t="shared" si="2"/>
        <v>0.25</v>
      </c>
      <c r="T6">
        <f t="shared" si="3"/>
        <v>8</v>
      </c>
    </row>
    <row r="7" spans="1:20" x14ac:dyDescent="0.25">
      <c r="A7" s="1" t="s">
        <v>19</v>
      </c>
      <c r="B7" s="2">
        <v>61</v>
      </c>
      <c r="C7" s="3">
        <v>2</v>
      </c>
      <c r="D7" s="4">
        <f t="shared" si="0"/>
        <v>3.1746031746031744E-2</v>
      </c>
      <c r="E7">
        <f t="shared" si="1"/>
        <v>63</v>
      </c>
      <c r="N7" s="1" t="s">
        <v>18</v>
      </c>
      <c r="O7" s="4">
        <f t="shared" si="4"/>
        <v>0.77483443708609268</v>
      </c>
      <c r="P7" s="5">
        <f t="shared" si="5"/>
        <v>-117</v>
      </c>
      <c r="Q7" s="2">
        <v>117</v>
      </c>
      <c r="R7" s="3">
        <v>34</v>
      </c>
      <c r="S7" s="4">
        <f t="shared" si="2"/>
        <v>0.2251655629139073</v>
      </c>
      <c r="T7">
        <f t="shared" si="3"/>
        <v>151</v>
      </c>
    </row>
    <row r="8" spans="1:20" x14ac:dyDescent="0.25">
      <c r="A8" s="1" t="s">
        <v>24</v>
      </c>
      <c r="B8" s="2">
        <v>58</v>
      </c>
      <c r="C8" s="3">
        <v>5</v>
      </c>
      <c r="D8" s="4">
        <f t="shared" si="0"/>
        <v>7.9365079365079361E-2</v>
      </c>
      <c r="E8">
        <f t="shared" si="1"/>
        <v>63</v>
      </c>
      <c r="N8" s="1" t="s">
        <v>8</v>
      </c>
      <c r="O8" s="4">
        <f t="shared" si="4"/>
        <v>0.77777777777777779</v>
      </c>
      <c r="P8" s="5">
        <f t="shared" si="5"/>
        <v>-42</v>
      </c>
      <c r="Q8" s="2">
        <v>42</v>
      </c>
      <c r="R8" s="3">
        <v>12</v>
      </c>
      <c r="S8" s="4">
        <f t="shared" si="2"/>
        <v>0.22222222222222221</v>
      </c>
      <c r="T8">
        <f t="shared" si="3"/>
        <v>54</v>
      </c>
    </row>
    <row r="9" spans="1:20" x14ac:dyDescent="0.25">
      <c r="A9" s="1" t="s">
        <v>17</v>
      </c>
      <c r="B9" s="2">
        <v>48</v>
      </c>
      <c r="C9" s="3">
        <v>13</v>
      </c>
      <c r="D9" s="4">
        <f t="shared" si="0"/>
        <v>0.21311475409836064</v>
      </c>
      <c r="E9">
        <f t="shared" si="1"/>
        <v>61</v>
      </c>
      <c r="N9" s="1" t="s">
        <v>11</v>
      </c>
      <c r="O9" s="4">
        <f t="shared" si="4"/>
        <v>0.77777777777777779</v>
      </c>
      <c r="P9" s="5">
        <f t="shared" si="5"/>
        <v>-21</v>
      </c>
      <c r="Q9" s="2">
        <v>21</v>
      </c>
      <c r="R9" s="3">
        <v>6</v>
      </c>
      <c r="S9" s="4">
        <f t="shared" si="2"/>
        <v>0.22222222222222221</v>
      </c>
      <c r="T9">
        <f t="shared" si="3"/>
        <v>27</v>
      </c>
    </row>
    <row r="10" spans="1:20" x14ac:dyDescent="0.25">
      <c r="A10" s="1" t="s">
        <v>8</v>
      </c>
      <c r="B10" s="2">
        <v>42</v>
      </c>
      <c r="C10" s="3">
        <v>12</v>
      </c>
      <c r="D10" s="4">
        <f t="shared" si="0"/>
        <v>0.22222222222222221</v>
      </c>
      <c r="E10">
        <f t="shared" si="1"/>
        <v>54</v>
      </c>
      <c r="N10" s="1" t="s">
        <v>17</v>
      </c>
      <c r="O10" s="4">
        <f t="shared" si="4"/>
        <v>0.78688524590163933</v>
      </c>
      <c r="P10" s="5">
        <f t="shared" si="5"/>
        <v>-48</v>
      </c>
      <c r="Q10" s="2">
        <v>48</v>
      </c>
      <c r="R10" s="3">
        <v>13</v>
      </c>
      <c r="S10" s="4">
        <f t="shared" si="2"/>
        <v>0.21311475409836064</v>
      </c>
      <c r="T10">
        <f t="shared" si="3"/>
        <v>61</v>
      </c>
    </row>
    <row r="11" spans="1:20" x14ac:dyDescent="0.25">
      <c r="A11" s="1" t="s">
        <v>5</v>
      </c>
      <c r="B11" s="2">
        <v>29</v>
      </c>
      <c r="C11" s="3">
        <v>10</v>
      </c>
      <c r="D11" s="4">
        <f t="shared" si="0"/>
        <v>0.25641025641025639</v>
      </c>
      <c r="E11">
        <f t="shared" si="1"/>
        <v>39</v>
      </c>
      <c r="N11" s="1" t="s">
        <v>9</v>
      </c>
      <c r="O11" s="4">
        <f t="shared" si="4"/>
        <v>0.78787878787878785</v>
      </c>
      <c r="P11" s="5">
        <f t="shared" si="5"/>
        <v>-26</v>
      </c>
      <c r="Q11" s="2">
        <v>26</v>
      </c>
      <c r="R11" s="3">
        <v>7</v>
      </c>
      <c r="S11" s="4">
        <f t="shared" si="2"/>
        <v>0.21212121212121213</v>
      </c>
      <c r="T11">
        <f t="shared" si="3"/>
        <v>33</v>
      </c>
    </row>
    <row r="12" spans="1:20" x14ac:dyDescent="0.25">
      <c r="A12" s="1" t="s">
        <v>7</v>
      </c>
      <c r="B12" s="2">
        <v>21</v>
      </c>
      <c r="C12" s="3">
        <v>14</v>
      </c>
      <c r="D12" s="4">
        <f t="shared" si="0"/>
        <v>0.4</v>
      </c>
      <c r="E12">
        <f t="shared" si="1"/>
        <v>35</v>
      </c>
      <c r="N12" s="1" t="s">
        <v>23</v>
      </c>
      <c r="O12" s="4">
        <f t="shared" si="4"/>
        <v>0.80597014925373134</v>
      </c>
      <c r="P12" s="5">
        <f t="shared" si="5"/>
        <v>-54</v>
      </c>
      <c r="Q12" s="2">
        <v>54</v>
      </c>
      <c r="R12" s="3">
        <v>13</v>
      </c>
      <c r="S12" s="4">
        <f t="shared" si="2"/>
        <v>0.19402985074626866</v>
      </c>
      <c r="T12">
        <f t="shared" si="3"/>
        <v>67</v>
      </c>
    </row>
    <row r="13" spans="1:20" x14ac:dyDescent="0.25">
      <c r="A13" s="1" t="s">
        <v>3</v>
      </c>
      <c r="B13" s="2">
        <v>28</v>
      </c>
      <c r="C13" s="3">
        <v>6</v>
      </c>
      <c r="D13" s="4">
        <f t="shared" si="0"/>
        <v>0.17647058823529413</v>
      </c>
      <c r="E13">
        <f t="shared" si="1"/>
        <v>34</v>
      </c>
      <c r="N13" s="1" t="s">
        <v>3</v>
      </c>
      <c r="O13" s="4">
        <f t="shared" si="4"/>
        <v>0.82352941176470584</v>
      </c>
      <c r="P13" s="5">
        <f t="shared" si="5"/>
        <v>-28</v>
      </c>
      <c r="Q13" s="2">
        <v>28</v>
      </c>
      <c r="R13" s="3">
        <v>6</v>
      </c>
      <c r="S13" s="4">
        <f t="shared" si="2"/>
        <v>0.17647058823529413</v>
      </c>
      <c r="T13">
        <f t="shared" si="3"/>
        <v>34</v>
      </c>
    </row>
    <row r="14" spans="1:20" x14ac:dyDescent="0.25">
      <c r="A14" s="1" t="s">
        <v>9</v>
      </c>
      <c r="B14" s="2">
        <v>26</v>
      </c>
      <c r="C14" s="3">
        <v>7</v>
      </c>
      <c r="D14" s="4">
        <f t="shared" si="0"/>
        <v>0.21212121212121213</v>
      </c>
      <c r="E14">
        <f t="shared" si="1"/>
        <v>33</v>
      </c>
      <c r="N14" s="1" t="s">
        <v>4</v>
      </c>
      <c r="O14" s="4">
        <f t="shared" si="4"/>
        <v>0.82352941176470584</v>
      </c>
      <c r="P14" s="5">
        <f t="shared" si="5"/>
        <v>-14</v>
      </c>
      <c r="Q14" s="2">
        <v>14</v>
      </c>
      <c r="R14" s="3">
        <v>3</v>
      </c>
      <c r="S14" s="4">
        <f t="shared" si="2"/>
        <v>0.17647058823529413</v>
      </c>
      <c r="T14">
        <f t="shared" si="3"/>
        <v>17</v>
      </c>
    </row>
    <row r="15" spans="1:20" x14ac:dyDescent="0.25">
      <c r="A15" s="1" t="s">
        <v>22</v>
      </c>
      <c r="B15" s="2">
        <v>27</v>
      </c>
      <c r="C15" s="3">
        <v>2</v>
      </c>
      <c r="D15" s="4">
        <f t="shared" si="0"/>
        <v>6.8965517241379309E-2</v>
      </c>
      <c r="E15">
        <f t="shared" si="1"/>
        <v>29</v>
      </c>
      <c r="N15" s="1" t="s">
        <v>25</v>
      </c>
      <c r="O15" s="4">
        <f t="shared" si="4"/>
        <v>0.90476190476190477</v>
      </c>
      <c r="P15" s="5">
        <f t="shared" si="5"/>
        <v>-133</v>
      </c>
      <c r="Q15" s="2">
        <v>133</v>
      </c>
      <c r="R15" s="3">
        <v>14</v>
      </c>
      <c r="S15" s="4">
        <f t="shared" si="2"/>
        <v>9.5238095238095233E-2</v>
      </c>
      <c r="T15">
        <f t="shared" si="3"/>
        <v>147</v>
      </c>
    </row>
    <row r="16" spans="1:20" x14ac:dyDescent="0.25">
      <c r="A16" s="1" t="s">
        <v>11</v>
      </c>
      <c r="B16" s="2">
        <v>21</v>
      </c>
      <c r="C16" s="3">
        <v>6</v>
      </c>
      <c r="D16" s="4">
        <f t="shared" si="0"/>
        <v>0.22222222222222221</v>
      </c>
      <c r="E16">
        <f t="shared" si="1"/>
        <v>27</v>
      </c>
      <c r="N16" s="1" t="s">
        <v>24</v>
      </c>
      <c r="O16" s="4">
        <f t="shared" si="4"/>
        <v>0.92063492063492058</v>
      </c>
      <c r="P16" s="5">
        <f t="shared" si="5"/>
        <v>-58</v>
      </c>
      <c r="Q16" s="2">
        <v>58</v>
      </c>
      <c r="R16" s="3">
        <v>5</v>
      </c>
      <c r="S16" s="4">
        <f t="shared" si="2"/>
        <v>7.9365079365079361E-2</v>
      </c>
      <c r="T16">
        <f t="shared" si="3"/>
        <v>63</v>
      </c>
    </row>
    <row r="17" spans="1:20" x14ac:dyDescent="0.25">
      <c r="A17" s="1" t="s">
        <v>12</v>
      </c>
      <c r="B17" s="2">
        <v>22</v>
      </c>
      <c r="C17" s="3">
        <v>1</v>
      </c>
      <c r="D17" s="4">
        <f t="shared" si="0"/>
        <v>4.3478260869565216E-2</v>
      </c>
      <c r="E17">
        <f t="shared" si="1"/>
        <v>23</v>
      </c>
      <c r="N17" s="1" t="s">
        <v>22</v>
      </c>
      <c r="O17" s="4">
        <f t="shared" si="4"/>
        <v>0.93103448275862066</v>
      </c>
      <c r="P17" s="5">
        <f t="shared" si="5"/>
        <v>-27</v>
      </c>
      <c r="Q17" s="2">
        <v>27</v>
      </c>
      <c r="R17" s="3">
        <v>2</v>
      </c>
      <c r="S17" s="4">
        <f t="shared" si="2"/>
        <v>6.8965517241379309E-2</v>
      </c>
      <c r="T17">
        <f t="shared" si="3"/>
        <v>29</v>
      </c>
    </row>
    <row r="18" spans="1:20" x14ac:dyDescent="0.25">
      <c r="A18" s="1" t="s">
        <v>14</v>
      </c>
      <c r="B18" s="2">
        <v>19</v>
      </c>
      <c r="C18" s="3">
        <v>1</v>
      </c>
      <c r="D18" s="4">
        <f t="shared" si="0"/>
        <v>0.05</v>
      </c>
      <c r="E18">
        <f t="shared" si="1"/>
        <v>20</v>
      </c>
      <c r="N18" s="1" t="s">
        <v>6</v>
      </c>
      <c r="O18" s="4">
        <f t="shared" si="4"/>
        <v>0.94117647058823528</v>
      </c>
      <c r="P18" s="5">
        <f t="shared" si="5"/>
        <v>-16</v>
      </c>
      <c r="Q18" s="2">
        <v>16</v>
      </c>
      <c r="R18" s="3">
        <v>1</v>
      </c>
      <c r="S18" s="4">
        <f t="shared" si="2"/>
        <v>5.8823529411764705E-2</v>
      </c>
      <c r="T18">
        <f t="shared" si="3"/>
        <v>17</v>
      </c>
    </row>
    <row r="19" spans="1:20" x14ac:dyDescent="0.25">
      <c r="A19" s="1" t="s">
        <v>13</v>
      </c>
      <c r="B19" s="2">
        <v>17</v>
      </c>
      <c r="C19" s="3">
        <v>1</v>
      </c>
      <c r="D19" s="4">
        <f t="shared" si="0"/>
        <v>5.5555555555555552E-2</v>
      </c>
      <c r="E19">
        <f t="shared" si="1"/>
        <v>18</v>
      </c>
      <c r="N19" s="1" t="s">
        <v>21</v>
      </c>
      <c r="O19" s="4">
        <f t="shared" si="4"/>
        <v>0.94117647058823528</v>
      </c>
      <c r="P19" s="5">
        <f t="shared" si="5"/>
        <v>-16</v>
      </c>
      <c r="Q19" s="2">
        <v>16</v>
      </c>
      <c r="R19" s="3">
        <v>1</v>
      </c>
      <c r="S19" s="4">
        <f t="shared" si="2"/>
        <v>5.8823529411764705E-2</v>
      </c>
      <c r="T19">
        <f t="shared" si="3"/>
        <v>17</v>
      </c>
    </row>
    <row r="20" spans="1:20" x14ac:dyDescent="0.25">
      <c r="A20" s="1" t="s">
        <v>4</v>
      </c>
      <c r="B20" s="2">
        <v>14</v>
      </c>
      <c r="C20" s="3">
        <v>3</v>
      </c>
      <c r="D20" s="4">
        <f t="shared" si="0"/>
        <v>0.17647058823529413</v>
      </c>
      <c r="E20">
        <f t="shared" si="1"/>
        <v>17</v>
      </c>
      <c r="N20" s="1" t="s">
        <v>13</v>
      </c>
      <c r="O20" s="4">
        <f t="shared" si="4"/>
        <v>0.94444444444444442</v>
      </c>
      <c r="P20" s="5">
        <f t="shared" si="5"/>
        <v>-17</v>
      </c>
      <c r="Q20" s="2">
        <v>17</v>
      </c>
      <c r="R20" s="3">
        <v>1</v>
      </c>
      <c r="S20" s="4">
        <f t="shared" si="2"/>
        <v>5.5555555555555552E-2</v>
      </c>
      <c r="T20">
        <f t="shared" si="3"/>
        <v>18</v>
      </c>
    </row>
    <row r="21" spans="1:20" x14ac:dyDescent="0.25">
      <c r="A21" s="1" t="s">
        <v>6</v>
      </c>
      <c r="B21" s="2">
        <v>16</v>
      </c>
      <c r="C21" s="3">
        <v>1</v>
      </c>
      <c r="D21" s="4">
        <f t="shared" si="0"/>
        <v>5.8823529411764705E-2</v>
      </c>
      <c r="E21">
        <f t="shared" si="1"/>
        <v>17</v>
      </c>
      <c r="N21" s="1" t="s">
        <v>14</v>
      </c>
      <c r="O21" s="4">
        <f t="shared" si="4"/>
        <v>0.95</v>
      </c>
      <c r="P21" s="5">
        <f t="shared" si="5"/>
        <v>-19</v>
      </c>
      <c r="Q21" s="2">
        <v>19</v>
      </c>
      <c r="R21" s="3">
        <v>1</v>
      </c>
      <c r="S21" s="4">
        <f t="shared" si="2"/>
        <v>0.05</v>
      </c>
      <c r="T21">
        <f t="shared" si="3"/>
        <v>20</v>
      </c>
    </row>
    <row r="22" spans="1:20" x14ac:dyDescent="0.25">
      <c r="A22" s="1" t="s">
        <v>21</v>
      </c>
      <c r="B22" s="2">
        <v>16</v>
      </c>
      <c r="C22" s="3">
        <v>1</v>
      </c>
      <c r="D22" s="4">
        <f t="shared" si="0"/>
        <v>5.8823529411764705E-2</v>
      </c>
      <c r="E22">
        <f t="shared" si="1"/>
        <v>17</v>
      </c>
      <c r="N22" s="1" t="s">
        <v>12</v>
      </c>
      <c r="O22" s="4">
        <f t="shared" si="4"/>
        <v>0.95652173913043481</v>
      </c>
      <c r="P22" s="5">
        <f t="shared" si="5"/>
        <v>-22</v>
      </c>
      <c r="Q22" s="2">
        <v>22</v>
      </c>
      <c r="R22" s="3">
        <v>1</v>
      </c>
      <c r="S22" s="4">
        <f t="shared" si="2"/>
        <v>4.3478260869565216E-2</v>
      </c>
      <c r="T22">
        <f t="shared" si="3"/>
        <v>23</v>
      </c>
    </row>
    <row r="23" spans="1:20" x14ac:dyDescent="0.25">
      <c r="A23" s="1" t="s">
        <v>20</v>
      </c>
      <c r="B23" s="2">
        <v>3</v>
      </c>
      <c r="C23" s="3">
        <v>12</v>
      </c>
      <c r="D23" s="4">
        <f t="shared" si="0"/>
        <v>0.8</v>
      </c>
      <c r="E23">
        <f t="shared" si="1"/>
        <v>15</v>
      </c>
      <c r="N23" s="1" t="s">
        <v>19</v>
      </c>
      <c r="O23" s="4">
        <f t="shared" si="4"/>
        <v>0.96825396825396826</v>
      </c>
      <c r="P23" s="5">
        <f t="shared" si="5"/>
        <v>-61</v>
      </c>
      <c r="Q23" s="2">
        <v>61</v>
      </c>
      <c r="R23" s="3">
        <v>2</v>
      </c>
      <c r="S23" s="4">
        <f t="shared" si="2"/>
        <v>3.1746031746031744E-2</v>
      </c>
      <c r="T23">
        <f t="shared" si="3"/>
        <v>63</v>
      </c>
    </row>
    <row r="24" spans="1:20" x14ac:dyDescent="0.25">
      <c r="A24" s="1" t="s">
        <v>16</v>
      </c>
      <c r="B24" s="2">
        <v>14</v>
      </c>
      <c r="C24" s="3">
        <v>0</v>
      </c>
      <c r="D24" s="4">
        <f t="shared" si="0"/>
        <v>0</v>
      </c>
      <c r="E24">
        <f t="shared" si="1"/>
        <v>14</v>
      </c>
      <c r="N24" s="1" t="s">
        <v>15</v>
      </c>
      <c r="O24" s="4">
        <f t="shared" si="4"/>
        <v>0.98913043478260865</v>
      </c>
      <c r="P24" s="5">
        <f t="shared" si="5"/>
        <v>-91</v>
      </c>
      <c r="Q24" s="2">
        <v>91</v>
      </c>
      <c r="R24" s="3">
        <v>1</v>
      </c>
      <c r="S24" s="4">
        <f t="shared" si="2"/>
        <v>1.0869565217391304E-2</v>
      </c>
      <c r="T24">
        <f t="shared" si="3"/>
        <v>92</v>
      </c>
    </row>
    <row r="25" spans="1:20" x14ac:dyDescent="0.25">
      <c r="A25" s="1" t="s">
        <v>10</v>
      </c>
      <c r="B25" s="2">
        <v>6</v>
      </c>
      <c r="C25" s="3">
        <v>2</v>
      </c>
      <c r="D25" s="4">
        <f t="shared" si="0"/>
        <v>0.25</v>
      </c>
      <c r="E25">
        <f t="shared" si="1"/>
        <v>8</v>
      </c>
      <c r="N25" s="1" t="s">
        <v>16</v>
      </c>
      <c r="O25" s="4">
        <f t="shared" si="4"/>
        <v>1</v>
      </c>
      <c r="P25" s="5">
        <f t="shared" si="5"/>
        <v>-14</v>
      </c>
      <c r="Q25" s="2">
        <v>14</v>
      </c>
      <c r="R25" s="3">
        <v>0</v>
      </c>
      <c r="S25" s="4">
        <f t="shared" si="2"/>
        <v>0</v>
      </c>
      <c r="T25">
        <f t="shared" si="3"/>
        <v>14</v>
      </c>
    </row>
    <row r="26" spans="1:20" x14ac:dyDescent="0.25">
      <c r="A26" s="1" t="s">
        <v>30</v>
      </c>
      <c r="B26" s="2">
        <v>247</v>
      </c>
      <c r="C26" s="3">
        <v>197</v>
      </c>
      <c r="D26" s="4">
        <f t="shared" si="0"/>
        <v>0.44369369369369371</v>
      </c>
      <c r="E26">
        <f t="shared" si="1"/>
        <v>444</v>
      </c>
    </row>
    <row r="27" spans="1:20" x14ac:dyDescent="0.25">
      <c r="A27" s="1" t="s">
        <v>26</v>
      </c>
      <c r="B27">
        <f>SUM(B2:B26)</f>
        <v>1162</v>
      </c>
      <c r="C27">
        <f>SUM(C2:C26)</f>
        <v>420</v>
      </c>
      <c r="D27" s="4">
        <f t="shared" si="0"/>
        <v>0.26548672566371684</v>
      </c>
      <c r="E27">
        <f t="shared" si="1"/>
        <v>1582</v>
      </c>
    </row>
  </sheetData>
  <sortState ref="N2:T26">
    <sortCondition descending="1" ref="S2:S26"/>
  </sortState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C6DD40-25BD-4FA3-BCBD-1A8BC287820F}">
  <dimension ref="A1:J28"/>
  <sheetViews>
    <sheetView topLeftCell="B1" workbookViewId="0">
      <selection activeCell="M26" sqref="M26"/>
    </sheetView>
  </sheetViews>
  <sheetFormatPr baseColWidth="10" defaultRowHeight="15" x14ac:dyDescent="0.25"/>
  <cols>
    <col min="1" max="1" width="17.140625" customWidth="1"/>
    <col min="2" max="2" width="11.5703125" style="4"/>
  </cols>
  <sheetData>
    <row r="1" spans="1:10" x14ac:dyDescent="0.25">
      <c r="B1" s="8" t="s">
        <v>28</v>
      </c>
      <c r="C1" s="1" t="s">
        <v>1</v>
      </c>
      <c r="D1" s="1" t="s">
        <v>29</v>
      </c>
      <c r="E1" s="1" t="s">
        <v>2</v>
      </c>
      <c r="F1" s="1" t="s">
        <v>27</v>
      </c>
      <c r="G1" s="1" t="s">
        <v>26</v>
      </c>
    </row>
    <row r="2" spans="1:10" x14ac:dyDescent="0.25">
      <c r="A2" s="1" t="s">
        <v>55</v>
      </c>
      <c r="B2" s="4">
        <f t="shared" ref="B2:B27" si="0">D2/G2</f>
        <v>0.32258064516129031</v>
      </c>
      <c r="C2">
        <f t="shared" ref="C2:C27" si="1">-1*D2</f>
        <v>-10</v>
      </c>
      <c r="D2" s="6">
        <v>10</v>
      </c>
      <c r="E2" s="7">
        <v>21</v>
      </c>
      <c r="F2" s="4">
        <f t="shared" ref="F2:F27" si="2">E2/G2</f>
        <v>0.67741935483870963</v>
      </c>
      <c r="G2">
        <f t="shared" ref="G2:G27" si="3">D2+E2</f>
        <v>31</v>
      </c>
      <c r="H2" t="s">
        <v>56</v>
      </c>
      <c r="J2" s="9" t="s">
        <v>80</v>
      </c>
    </row>
    <row r="3" spans="1:10" x14ac:dyDescent="0.25">
      <c r="A3" s="1" t="s">
        <v>54</v>
      </c>
      <c r="B3" s="4">
        <f t="shared" si="0"/>
        <v>0.39705882352941174</v>
      </c>
      <c r="C3">
        <f t="shared" si="1"/>
        <v>-27</v>
      </c>
      <c r="D3" s="6">
        <v>27</v>
      </c>
      <c r="E3" s="7">
        <v>41</v>
      </c>
      <c r="F3" s="4">
        <f t="shared" si="2"/>
        <v>0.6029411764705882</v>
      </c>
      <c r="G3">
        <f t="shared" si="3"/>
        <v>68</v>
      </c>
      <c r="H3" t="s">
        <v>56</v>
      </c>
      <c r="J3" s="9" t="s">
        <v>79</v>
      </c>
    </row>
    <row r="4" spans="1:10" x14ac:dyDescent="0.25">
      <c r="A4" s="1" t="s">
        <v>53</v>
      </c>
      <c r="B4" s="4">
        <f t="shared" si="0"/>
        <v>0.48148148148148145</v>
      </c>
      <c r="C4">
        <f t="shared" si="1"/>
        <v>-13</v>
      </c>
      <c r="D4" s="6">
        <v>13</v>
      </c>
      <c r="E4" s="7">
        <v>14</v>
      </c>
      <c r="F4" s="4">
        <f t="shared" si="2"/>
        <v>0.51851851851851849</v>
      </c>
      <c r="G4">
        <f t="shared" si="3"/>
        <v>27</v>
      </c>
      <c r="H4" t="s">
        <v>57</v>
      </c>
      <c r="J4" s="9" t="s">
        <v>59</v>
      </c>
    </row>
    <row r="5" spans="1:10" x14ac:dyDescent="0.25">
      <c r="A5" s="1" t="s">
        <v>30</v>
      </c>
      <c r="B5" s="4">
        <f t="shared" si="0"/>
        <v>0.53753026634382561</v>
      </c>
      <c r="C5">
        <f t="shared" si="1"/>
        <v>-222</v>
      </c>
      <c r="D5" s="6">
        <v>222</v>
      </c>
      <c r="E5" s="7">
        <v>191</v>
      </c>
      <c r="F5" s="4">
        <f t="shared" si="2"/>
        <v>0.46246973365617433</v>
      </c>
      <c r="G5">
        <f t="shared" si="3"/>
        <v>413</v>
      </c>
      <c r="H5" t="s">
        <v>57</v>
      </c>
      <c r="J5" s="9" t="s">
        <v>60</v>
      </c>
    </row>
    <row r="6" spans="1:10" x14ac:dyDescent="0.25">
      <c r="A6" s="1" t="s">
        <v>52</v>
      </c>
      <c r="B6" s="4">
        <f t="shared" si="0"/>
        <v>0.61538461538461542</v>
      </c>
      <c r="C6">
        <f t="shared" si="1"/>
        <v>-8</v>
      </c>
      <c r="D6" s="6">
        <v>8</v>
      </c>
      <c r="E6" s="7">
        <v>5</v>
      </c>
      <c r="F6" s="4">
        <f t="shared" si="2"/>
        <v>0.38461538461538464</v>
      </c>
      <c r="G6">
        <f t="shared" si="3"/>
        <v>13</v>
      </c>
      <c r="H6" t="s">
        <v>57</v>
      </c>
      <c r="J6" s="9" t="s">
        <v>61</v>
      </c>
    </row>
    <row r="7" spans="1:10" x14ac:dyDescent="0.25">
      <c r="A7" s="1" t="s">
        <v>50</v>
      </c>
      <c r="B7" s="4">
        <f t="shared" si="0"/>
        <v>0.6470588235294118</v>
      </c>
      <c r="C7">
        <f t="shared" si="1"/>
        <v>-11</v>
      </c>
      <c r="D7" s="6">
        <v>11</v>
      </c>
      <c r="E7" s="7">
        <v>6</v>
      </c>
      <c r="F7" s="4">
        <f t="shared" si="2"/>
        <v>0.35294117647058826</v>
      </c>
      <c r="G7">
        <f t="shared" si="3"/>
        <v>17</v>
      </c>
      <c r="H7" t="s">
        <v>57</v>
      </c>
      <c r="J7" s="9" t="s">
        <v>62</v>
      </c>
    </row>
    <row r="8" spans="1:10" x14ac:dyDescent="0.25">
      <c r="A8" s="1" t="s">
        <v>51</v>
      </c>
      <c r="B8" s="4">
        <f t="shared" si="0"/>
        <v>0.7</v>
      </c>
      <c r="C8">
        <f t="shared" si="1"/>
        <v>-84</v>
      </c>
      <c r="D8" s="6">
        <v>84</v>
      </c>
      <c r="E8" s="7">
        <v>36</v>
      </c>
      <c r="F8" s="4">
        <f t="shared" si="2"/>
        <v>0.3</v>
      </c>
      <c r="G8">
        <f t="shared" si="3"/>
        <v>120</v>
      </c>
      <c r="H8" t="s">
        <v>57</v>
      </c>
      <c r="J8" s="9" t="s">
        <v>63</v>
      </c>
    </row>
    <row r="9" spans="1:10" x14ac:dyDescent="0.25">
      <c r="A9" s="1" t="s">
        <v>49</v>
      </c>
      <c r="B9" s="4">
        <f t="shared" si="0"/>
        <v>0.7142857142857143</v>
      </c>
      <c r="C9">
        <f t="shared" si="1"/>
        <v>-20</v>
      </c>
      <c r="D9" s="6">
        <v>20</v>
      </c>
      <c r="E9" s="7">
        <v>8</v>
      </c>
      <c r="F9" s="4">
        <f t="shared" si="2"/>
        <v>0.2857142857142857</v>
      </c>
      <c r="G9">
        <f t="shared" si="3"/>
        <v>28</v>
      </c>
      <c r="H9" t="s">
        <v>57</v>
      </c>
      <c r="J9" s="9" t="s">
        <v>64</v>
      </c>
    </row>
    <row r="10" spans="1:10" x14ac:dyDescent="0.25">
      <c r="A10" s="1" t="s">
        <v>48</v>
      </c>
      <c r="B10" s="4">
        <f t="shared" si="0"/>
        <v>0.73684210526315785</v>
      </c>
      <c r="C10">
        <f t="shared" si="1"/>
        <v>-14</v>
      </c>
      <c r="D10" s="6">
        <v>14</v>
      </c>
      <c r="E10" s="7">
        <v>5</v>
      </c>
      <c r="F10" s="4">
        <f t="shared" si="2"/>
        <v>0.26315789473684209</v>
      </c>
      <c r="G10">
        <f t="shared" si="3"/>
        <v>19</v>
      </c>
      <c r="H10" t="s">
        <v>57</v>
      </c>
      <c r="J10" s="9" t="s">
        <v>65</v>
      </c>
    </row>
    <row r="11" spans="1:10" x14ac:dyDescent="0.25">
      <c r="A11" s="1" t="s">
        <v>47</v>
      </c>
      <c r="B11" s="4">
        <f t="shared" si="0"/>
        <v>0.7407407407407407</v>
      </c>
      <c r="C11">
        <f t="shared" si="1"/>
        <v>-20</v>
      </c>
      <c r="D11" s="6">
        <v>20</v>
      </c>
      <c r="E11" s="7">
        <v>7</v>
      </c>
      <c r="F11" s="4">
        <f t="shared" si="2"/>
        <v>0.25925925925925924</v>
      </c>
      <c r="G11">
        <f t="shared" si="3"/>
        <v>27</v>
      </c>
      <c r="H11" t="s">
        <v>57</v>
      </c>
      <c r="J11" s="9" t="s">
        <v>65</v>
      </c>
    </row>
    <row r="12" spans="1:10" x14ac:dyDescent="0.25">
      <c r="A12" s="1" t="s">
        <v>46</v>
      </c>
      <c r="B12" s="4">
        <f t="shared" si="0"/>
        <v>0.7857142857142857</v>
      </c>
      <c r="C12">
        <f t="shared" si="1"/>
        <v>-11</v>
      </c>
      <c r="D12" s="6">
        <v>11</v>
      </c>
      <c r="E12" s="7">
        <v>3</v>
      </c>
      <c r="F12" s="4">
        <f t="shared" si="2"/>
        <v>0.21428571428571427</v>
      </c>
      <c r="G12">
        <f t="shared" si="3"/>
        <v>14</v>
      </c>
      <c r="H12" t="s">
        <v>57</v>
      </c>
      <c r="J12" s="9" t="s">
        <v>66</v>
      </c>
    </row>
    <row r="13" spans="1:10" x14ac:dyDescent="0.25">
      <c r="A13" s="1" t="s">
        <v>45</v>
      </c>
      <c r="B13" s="4">
        <f t="shared" si="0"/>
        <v>0.7857142857142857</v>
      </c>
      <c r="C13">
        <f t="shared" si="1"/>
        <v>-22</v>
      </c>
      <c r="D13" s="6">
        <v>22</v>
      </c>
      <c r="E13" s="7">
        <v>6</v>
      </c>
      <c r="F13" s="4">
        <f t="shared" si="2"/>
        <v>0.21428571428571427</v>
      </c>
      <c r="G13">
        <f t="shared" si="3"/>
        <v>28</v>
      </c>
      <c r="H13" t="s">
        <v>58</v>
      </c>
      <c r="J13" s="9" t="s">
        <v>68</v>
      </c>
    </row>
    <row r="14" spans="1:10" x14ac:dyDescent="0.25">
      <c r="A14" s="1" t="s">
        <v>44</v>
      </c>
      <c r="B14" s="4">
        <f t="shared" si="0"/>
        <v>0.8</v>
      </c>
      <c r="C14">
        <f t="shared" si="1"/>
        <v>-8</v>
      </c>
      <c r="D14" s="6">
        <v>8</v>
      </c>
      <c r="E14" s="7">
        <v>2</v>
      </c>
      <c r="F14" s="4">
        <f t="shared" si="2"/>
        <v>0.2</v>
      </c>
      <c r="G14">
        <f t="shared" si="3"/>
        <v>10</v>
      </c>
      <c r="H14" t="s">
        <v>57</v>
      </c>
      <c r="J14" s="9" t="s">
        <v>67</v>
      </c>
    </row>
    <row r="15" spans="1:10" x14ac:dyDescent="0.25">
      <c r="A15" s="1" t="s">
        <v>43</v>
      </c>
      <c r="B15" s="4">
        <f t="shared" si="0"/>
        <v>0.80147058823529416</v>
      </c>
      <c r="C15">
        <f t="shared" si="1"/>
        <v>-109</v>
      </c>
      <c r="D15" s="6">
        <v>109</v>
      </c>
      <c r="E15" s="7">
        <v>27</v>
      </c>
      <c r="F15" s="4">
        <f t="shared" si="2"/>
        <v>0.19852941176470587</v>
      </c>
      <c r="G15">
        <f t="shared" si="3"/>
        <v>136</v>
      </c>
      <c r="H15" t="s">
        <v>57</v>
      </c>
      <c r="J15" s="9" t="s">
        <v>67</v>
      </c>
    </row>
    <row r="16" spans="1:10" x14ac:dyDescent="0.25">
      <c r="A16" s="1" t="s">
        <v>42</v>
      </c>
      <c r="B16" s="4">
        <f t="shared" si="0"/>
        <v>0.80851063829787229</v>
      </c>
      <c r="C16">
        <f t="shared" si="1"/>
        <v>-38</v>
      </c>
      <c r="D16" s="2">
        <v>38</v>
      </c>
      <c r="E16" s="3">
        <v>9</v>
      </c>
      <c r="F16" s="4">
        <f t="shared" si="2"/>
        <v>0.19148936170212766</v>
      </c>
      <c r="G16">
        <f t="shared" si="3"/>
        <v>47</v>
      </c>
      <c r="H16" t="s">
        <v>58</v>
      </c>
      <c r="J16" s="9" t="s">
        <v>69</v>
      </c>
    </row>
    <row r="17" spans="1:10" x14ac:dyDescent="0.25">
      <c r="A17" s="1" t="s">
        <v>41</v>
      </c>
      <c r="B17" s="4">
        <f t="shared" si="0"/>
        <v>0.82352941176470584</v>
      </c>
      <c r="C17">
        <f t="shared" si="1"/>
        <v>-14</v>
      </c>
      <c r="D17" s="6">
        <v>14</v>
      </c>
      <c r="E17" s="7">
        <v>3</v>
      </c>
      <c r="F17" s="4">
        <f t="shared" si="2"/>
        <v>0.17647058823529413</v>
      </c>
      <c r="G17">
        <f t="shared" si="3"/>
        <v>17</v>
      </c>
      <c r="H17" t="s">
        <v>57</v>
      </c>
      <c r="J17" s="9" t="s">
        <v>70</v>
      </c>
    </row>
    <row r="18" spans="1:10" x14ac:dyDescent="0.25">
      <c r="A18" s="1" t="s">
        <v>40</v>
      </c>
      <c r="B18" s="4">
        <f t="shared" si="0"/>
        <v>0.8571428571428571</v>
      </c>
      <c r="C18">
        <f t="shared" si="1"/>
        <v>-18</v>
      </c>
      <c r="D18" s="6">
        <v>18</v>
      </c>
      <c r="E18" s="7">
        <v>3</v>
      </c>
      <c r="F18" s="4">
        <f t="shared" si="2"/>
        <v>0.14285714285714285</v>
      </c>
      <c r="G18">
        <f t="shared" si="3"/>
        <v>21</v>
      </c>
      <c r="H18" t="s">
        <v>57</v>
      </c>
      <c r="J18" s="9" t="s">
        <v>71</v>
      </c>
    </row>
    <row r="19" spans="1:10" x14ac:dyDescent="0.25">
      <c r="A19" s="1" t="s">
        <v>39</v>
      </c>
      <c r="B19" s="4">
        <f t="shared" si="0"/>
        <v>0.86046511627906974</v>
      </c>
      <c r="C19">
        <f t="shared" si="1"/>
        <v>-37</v>
      </c>
      <c r="D19" s="6">
        <v>37</v>
      </c>
      <c r="E19" s="7">
        <v>6</v>
      </c>
      <c r="F19" s="4">
        <f t="shared" si="2"/>
        <v>0.13953488372093023</v>
      </c>
      <c r="G19">
        <f t="shared" si="3"/>
        <v>43</v>
      </c>
      <c r="H19" t="s">
        <v>57</v>
      </c>
      <c r="J19" s="9" t="s">
        <v>71</v>
      </c>
    </row>
    <row r="20" spans="1:10" x14ac:dyDescent="0.25">
      <c r="A20" s="1" t="s">
        <v>38</v>
      </c>
      <c r="B20" s="4">
        <f t="shared" si="0"/>
        <v>0.86363636363636365</v>
      </c>
      <c r="C20">
        <f t="shared" si="1"/>
        <v>-19</v>
      </c>
      <c r="D20" s="6">
        <v>19</v>
      </c>
      <c r="E20" s="7">
        <v>3</v>
      </c>
      <c r="F20" s="4">
        <f t="shared" si="2"/>
        <v>0.13636363636363635</v>
      </c>
      <c r="G20">
        <f t="shared" si="3"/>
        <v>22</v>
      </c>
      <c r="H20" t="s">
        <v>56</v>
      </c>
      <c r="J20" s="9" t="s">
        <v>72</v>
      </c>
    </row>
    <row r="21" spans="1:10" x14ac:dyDescent="0.25">
      <c r="A21" s="1" t="s">
        <v>37</v>
      </c>
      <c r="B21" s="4">
        <f t="shared" si="0"/>
        <v>0.9</v>
      </c>
      <c r="C21">
        <f t="shared" si="1"/>
        <v>-27</v>
      </c>
      <c r="D21" s="6">
        <v>27</v>
      </c>
      <c r="E21" s="7">
        <v>3</v>
      </c>
      <c r="F21" s="4">
        <f t="shared" si="2"/>
        <v>0.1</v>
      </c>
      <c r="G21">
        <f t="shared" si="3"/>
        <v>30</v>
      </c>
      <c r="H21" t="s">
        <v>57</v>
      </c>
      <c r="J21" s="9" t="s">
        <v>73</v>
      </c>
    </row>
    <row r="22" spans="1:10" x14ac:dyDescent="0.25">
      <c r="A22" s="1" t="s">
        <v>36</v>
      </c>
      <c r="B22" s="4">
        <f t="shared" si="0"/>
        <v>0.90769230769230769</v>
      </c>
      <c r="C22">
        <f t="shared" si="1"/>
        <v>-59</v>
      </c>
      <c r="D22" s="6">
        <v>59</v>
      </c>
      <c r="E22" s="7">
        <v>6</v>
      </c>
      <c r="F22" s="4">
        <f t="shared" si="2"/>
        <v>9.2307692307692313E-2</v>
      </c>
      <c r="G22">
        <f t="shared" si="3"/>
        <v>65</v>
      </c>
      <c r="H22" t="s">
        <v>57</v>
      </c>
      <c r="J22" s="9" t="s">
        <v>74</v>
      </c>
    </row>
    <row r="23" spans="1:10" x14ac:dyDescent="0.25">
      <c r="A23" s="1" t="s">
        <v>35</v>
      </c>
      <c r="B23" s="4">
        <f t="shared" si="0"/>
        <v>0.91764705882352937</v>
      </c>
      <c r="C23">
        <f t="shared" si="1"/>
        <v>-78</v>
      </c>
      <c r="D23" s="6">
        <v>78</v>
      </c>
      <c r="E23" s="7">
        <v>7</v>
      </c>
      <c r="F23" s="4">
        <f t="shared" si="2"/>
        <v>8.2352941176470587E-2</v>
      </c>
      <c r="G23">
        <f t="shared" si="3"/>
        <v>85</v>
      </c>
      <c r="H23" t="s">
        <v>57</v>
      </c>
      <c r="J23" s="9" t="s">
        <v>75</v>
      </c>
    </row>
    <row r="24" spans="1:10" x14ac:dyDescent="0.25">
      <c r="A24" s="1" t="s">
        <v>34</v>
      </c>
      <c r="B24" s="4">
        <f t="shared" si="0"/>
        <v>0.92307692307692313</v>
      </c>
      <c r="C24">
        <f t="shared" si="1"/>
        <v>-36</v>
      </c>
      <c r="D24" s="6">
        <v>36</v>
      </c>
      <c r="E24" s="7">
        <v>3</v>
      </c>
      <c r="F24" s="4">
        <f t="shared" si="2"/>
        <v>7.6923076923076927E-2</v>
      </c>
      <c r="G24">
        <f t="shared" si="3"/>
        <v>39</v>
      </c>
      <c r="H24" t="s">
        <v>56</v>
      </c>
      <c r="J24" s="9" t="s">
        <v>76</v>
      </c>
    </row>
    <row r="25" spans="1:10" x14ac:dyDescent="0.25">
      <c r="A25" s="1" t="s">
        <v>33</v>
      </c>
      <c r="B25" s="4">
        <f t="shared" si="0"/>
        <v>0.92592592592592593</v>
      </c>
      <c r="C25">
        <f t="shared" si="1"/>
        <v>-25</v>
      </c>
      <c r="D25" s="6">
        <v>25</v>
      </c>
      <c r="E25" s="7">
        <v>2</v>
      </c>
      <c r="F25" s="4">
        <f t="shared" si="2"/>
        <v>7.407407407407407E-2</v>
      </c>
      <c r="G25">
        <f t="shared" si="3"/>
        <v>27</v>
      </c>
      <c r="H25" t="s">
        <v>58</v>
      </c>
      <c r="J25" s="9" t="s">
        <v>77</v>
      </c>
    </row>
    <row r="26" spans="1:10" x14ac:dyDescent="0.25">
      <c r="A26" s="1" t="s">
        <v>32</v>
      </c>
      <c r="B26" s="4">
        <f t="shared" si="0"/>
        <v>0.94117647058823528</v>
      </c>
      <c r="C26">
        <f t="shared" si="1"/>
        <v>-16</v>
      </c>
      <c r="D26" s="6">
        <v>16</v>
      </c>
      <c r="E26" s="7">
        <v>1</v>
      </c>
      <c r="F26" s="4">
        <f t="shared" si="2"/>
        <v>5.8823529411764705E-2</v>
      </c>
      <c r="G26">
        <f t="shared" si="3"/>
        <v>17</v>
      </c>
      <c r="H26" t="s">
        <v>58</v>
      </c>
      <c r="J26" s="9" t="s">
        <v>78</v>
      </c>
    </row>
    <row r="27" spans="1:10" x14ac:dyDescent="0.25">
      <c r="A27" s="1" t="s">
        <v>31</v>
      </c>
      <c r="B27" s="8">
        <f t="shared" si="0"/>
        <v>0.69354838709677424</v>
      </c>
      <c r="C27" s="1">
        <f t="shared" si="1"/>
        <v>-946</v>
      </c>
      <c r="D27" s="1">
        <f>SUM(D2:D26)</f>
        <v>946</v>
      </c>
      <c r="E27" s="1">
        <f>SUM(E2:E26)</f>
        <v>418</v>
      </c>
      <c r="F27" s="8">
        <f t="shared" si="2"/>
        <v>0.30645161290322581</v>
      </c>
      <c r="G27" s="1">
        <f t="shared" si="3"/>
        <v>1364</v>
      </c>
      <c r="H27" t="s">
        <v>57</v>
      </c>
    </row>
    <row r="28" spans="1:10" x14ac:dyDescent="0.25">
      <c r="B28" s="8"/>
      <c r="C28" s="1"/>
      <c r="D28" s="1"/>
      <c r="E28" s="1"/>
      <c r="F28" s="1"/>
      <c r="G28" s="1"/>
    </row>
  </sheetData>
  <sortState ref="A2:G26">
    <sortCondition descending="1" ref="F1:F26"/>
  </sortState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8782AE-5CE6-4CF8-931A-15E1539981A3}">
  <dimension ref="A1:P30"/>
  <sheetViews>
    <sheetView workbookViewId="0">
      <selection activeCell="H25" sqref="H25"/>
    </sheetView>
  </sheetViews>
  <sheetFormatPr baseColWidth="10" defaultRowHeight="15" x14ac:dyDescent="0.25"/>
  <cols>
    <col min="6" max="6" width="11.5703125" style="4"/>
  </cols>
  <sheetData>
    <row r="1" spans="1:16" x14ac:dyDescent="0.25">
      <c r="B1" t="s">
        <v>1</v>
      </c>
      <c r="C1" t="s">
        <v>2</v>
      </c>
      <c r="D1" t="s">
        <v>27</v>
      </c>
      <c r="E1" t="s">
        <v>26</v>
      </c>
      <c r="K1" t="s">
        <v>28</v>
      </c>
      <c r="L1" t="s">
        <v>1</v>
      </c>
      <c r="M1" t="s">
        <v>29</v>
      </c>
      <c r="N1" t="s">
        <v>2</v>
      </c>
      <c r="O1" t="s">
        <v>27</v>
      </c>
      <c r="P1" t="s">
        <v>26</v>
      </c>
    </row>
    <row r="2" spans="1:16" x14ac:dyDescent="0.25">
      <c r="A2" s="1" t="s">
        <v>30</v>
      </c>
      <c r="B2" s="6">
        <v>469</v>
      </c>
      <c r="C2" s="7">
        <v>388</v>
      </c>
      <c r="D2" s="4">
        <f t="shared" ref="D2:D26" si="0">C2/E2</f>
        <v>0.45274212368728123</v>
      </c>
      <c r="E2">
        <f t="shared" ref="E2:E26" si="1">B2+C2</f>
        <v>857</v>
      </c>
      <c r="F2" s="4">
        <f>E2/E28</f>
        <v>0.29090291921249151</v>
      </c>
      <c r="J2" s="1" t="s">
        <v>20</v>
      </c>
      <c r="K2" s="4">
        <f t="shared" ref="K2:K28" si="2">M2/P2</f>
        <v>0.28260869565217389</v>
      </c>
      <c r="L2">
        <f t="shared" ref="L2:L26" si="3">-1*M2</f>
        <v>-13</v>
      </c>
      <c r="M2" s="6">
        <v>13</v>
      </c>
      <c r="N2" s="7">
        <v>33</v>
      </c>
      <c r="O2" s="4">
        <f t="shared" ref="O2:O28" si="4">N2/P2</f>
        <v>0.71739130434782605</v>
      </c>
      <c r="P2">
        <f t="shared" ref="P2:P28" si="5">M2+N2</f>
        <v>46</v>
      </c>
    </row>
    <row r="3" spans="1:16" x14ac:dyDescent="0.25">
      <c r="A3" s="1" t="s">
        <v>25</v>
      </c>
      <c r="B3" s="6">
        <v>242</v>
      </c>
      <c r="C3" s="7">
        <v>41</v>
      </c>
      <c r="D3" s="4">
        <f t="shared" si="0"/>
        <v>0.14487632508833923</v>
      </c>
      <c r="E3">
        <f t="shared" si="1"/>
        <v>283</v>
      </c>
      <c r="F3" s="4">
        <f>E3/E28</f>
        <v>9.6062457569585882E-2</v>
      </c>
      <c r="J3" s="1" t="s">
        <v>0</v>
      </c>
      <c r="K3" s="4">
        <f t="shared" si="2"/>
        <v>0.36419753086419754</v>
      </c>
      <c r="L3">
        <f t="shared" si="3"/>
        <v>-59</v>
      </c>
      <c r="M3" s="6">
        <v>59</v>
      </c>
      <c r="N3" s="7">
        <v>103</v>
      </c>
      <c r="O3" s="4">
        <f t="shared" si="4"/>
        <v>0.63580246913580252</v>
      </c>
      <c r="P3">
        <f t="shared" si="5"/>
        <v>162</v>
      </c>
    </row>
    <row r="4" spans="1:16" x14ac:dyDescent="0.25">
      <c r="A4" s="1" t="s">
        <v>18</v>
      </c>
      <c r="B4" s="6">
        <v>201</v>
      </c>
      <c r="C4" s="7">
        <v>70</v>
      </c>
      <c r="D4" s="4">
        <f t="shared" si="0"/>
        <v>0.25830258302583026</v>
      </c>
      <c r="E4">
        <f t="shared" si="1"/>
        <v>271</v>
      </c>
      <c r="F4" s="4">
        <f>E4/E28</f>
        <v>9.1989137813985059E-2</v>
      </c>
      <c r="J4" s="1" t="s">
        <v>30</v>
      </c>
      <c r="K4" s="4">
        <f t="shared" si="2"/>
        <v>0.54725787631271883</v>
      </c>
      <c r="L4">
        <f t="shared" si="3"/>
        <v>-469</v>
      </c>
      <c r="M4" s="6">
        <v>469</v>
      </c>
      <c r="N4" s="7">
        <v>388</v>
      </c>
      <c r="O4" s="4">
        <f t="shared" si="4"/>
        <v>0.45274212368728123</v>
      </c>
      <c r="P4">
        <f t="shared" si="5"/>
        <v>857</v>
      </c>
    </row>
    <row r="5" spans="1:16" x14ac:dyDescent="0.25">
      <c r="A5" s="1" t="s">
        <v>15</v>
      </c>
      <c r="B5" s="6">
        <v>169</v>
      </c>
      <c r="C5" s="7">
        <v>8</v>
      </c>
      <c r="D5" s="4">
        <f t="shared" si="0"/>
        <v>4.519774011299435E-2</v>
      </c>
      <c r="E5">
        <f t="shared" si="1"/>
        <v>177</v>
      </c>
      <c r="F5" s="4">
        <f>E5/E28</f>
        <v>6.008146639511202E-2</v>
      </c>
      <c r="J5" s="1" t="s">
        <v>7</v>
      </c>
      <c r="K5" s="4">
        <f t="shared" si="2"/>
        <v>0.54838709677419351</v>
      </c>
      <c r="L5">
        <f t="shared" si="3"/>
        <v>-34</v>
      </c>
      <c r="M5" s="6">
        <v>34</v>
      </c>
      <c r="N5" s="7">
        <v>28</v>
      </c>
      <c r="O5" s="4">
        <f t="shared" si="4"/>
        <v>0.45161290322580644</v>
      </c>
      <c r="P5">
        <f t="shared" si="5"/>
        <v>62</v>
      </c>
    </row>
    <row r="6" spans="1:16" x14ac:dyDescent="0.25">
      <c r="A6" s="1" t="s">
        <v>0</v>
      </c>
      <c r="B6" s="6">
        <v>59</v>
      </c>
      <c r="C6" s="7">
        <v>103</v>
      </c>
      <c r="D6" s="4">
        <f t="shared" si="0"/>
        <v>0.63580246913580252</v>
      </c>
      <c r="E6">
        <f t="shared" si="1"/>
        <v>162</v>
      </c>
      <c r="F6" s="4">
        <f>E6/E28</f>
        <v>5.4989816700610997E-2</v>
      </c>
      <c r="J6" s="1" t="s">
        <v>10</v>
      </c>
      <c r="K6" s="4">
        <f t="shared" si="2"/>
        <v>0.66666666666666663</v>
      </c>
      <c r="L6">
        <f t="shared" si="3"/>
        <v>-14</v>
      </c>
      <c r="M6" s="6">
        <v>14</v>
      </c>
      <c r="N6" s="7">
        <v>7</v>
      </c>
      <c r="O6" s="4">
        <f t="shared" si="4"/>
        <v>0.33333333333333331</v>
      </c>
      <c r="P6">
        <f t="shared" si="5"/>
        <v>21</v>
      </c>
    </row>
    <row r="7" spans="1:16" x14ac:dyDescent="0.25">
      <c r="A7" s="1" t="s">
        <v>19</v>
      </c>
      <c r="B7" s="6">
        <v>120</v>
      </c>
      <c r="C7" s="7">
        <v>8</v>
      </c>
      <c r="D7" s="4">
        <f t="shared" si="0"/>
        <v>6.25E-2</v>
      </c>
      <c r="E7">
        <f t="shared" si="1"/>
        <v>128</v>
      </c>
      <c r="F7" s="4">
        <f>E7/E28</f>
        <v>4.3448744059742021E-2</v>
      </c>
      <c r="J7" s="1" t="s">
        <v>5</v>
      </c>
      <c r="K7" s="4">
        <f t="shared" si="2"/>
        <v>0.73134328358208955</v>
      </c>
      <c r="L7">
        <f t="shared" si="3"/>
        <v>-49</v>
      </c>
      <c r="M7" s="6">
        <v>49</v>
      </c>
      <c r="N7" s="7">
        <v>18</v>
      </c>
      <c r="O7" s="4">
        <f t="shared" si="4"/>
        <v>0.26865671641791045</v>
      </c>
      <c r="P7">
        <f t="shared" si="5"/>
        <v>67</v>
      </c>
    </row>
    <row r="8" spans="1:16" x14ac:dyDescent="0.25">
      <c r="A8" s="1" t="s">
        <v>23</v>
      </c>
      <c r="B8" s="2">
        <v>92</v>
      </c>
      <c r="C8" s="3">
        <v>22</v>
      </c>
      <c r="D8" s="4">
        <f t="shared" si="0"/>
        <v>0.19298245614035087</v>
      </c>
      <c r="E8">
        <f t="shared" si="1"/>
        <v>114</v>
      </c>
      <c r="F8" s="4">
        <f>E8/E28</f>
        <v>3.8696537678207736E-2</v>
      </c>
      <c r="J8" s="1" t="s">
        <v>18</v>
      </c>
      <c r="K8" s="4">
        <f t="shared" si="2"/>
        <v>0.74169741697416969</v>
      </c>
      <c r="L8">
        <f t="shared" si="3"/>
        <v>-201</v>
      </c>
      <c r="M8" s="6">
        <v>201</v>
      </c>
      <c r="N8" s="7">
        <v>70</v>
      </c>
      <c r="O8" s="4">
        <f t="shared" si="4"/>
        <v>0.25830258302583026</v>
      </c>
      <c r="P8">
        <f t="shared" si="5"/>
        <v>271</v>
      </c>
    </row>
    <row r="9" spans="1:16" x14ac:dyDescent="0.25">
      <c r="A9" s="1" t="s">
        <v>24</v>
      </c>
      <c r="B9" s="6">
        <v>95</v>
      </c>
      <c r="C9" s="7">
        <v>11</v>
      </c>
      <c r="D9" s="4">
        <f t="shared" si="0"/>
        <v>0.10377358490566038</v>
      </c>
      <c r="E9">
        <f t="shared" si="1"/>
        <v>106</v>
      </c>
      <c r="F9" s="4">
        <f>E9/E28</f>
        <v>3.5980991174473863E-2</v>
      </c>
      <c r="J9" s="1" t="s">
        <v>8</v>
      </c>
      <c r="K9" s="4">
        <f t="shared" si="2"/>
        <v>0.76543209876543206</v>
      </c>
      <c r="L9">
        <f t="shared" si="3"/>
        <v>-62</v>
      </c>
      <c r="M9" s="6">
        <v>62</v>
      </c>
      <c r="N9" s="7">
        <v>19</v>
      </c>
      <c r="O9" s="4">
        <f t="shared" si="4"/>
        <v>0.23456790123456789</v>
      </c>
      <c r="P9">
        <f t="shared" si="5"/>
        <v>81</v>
      </c>
    </row>
    <row r="10" spans="1:16" x14ac:dyDescent="0.25">
      <c r="A10" s="1" t="s">
        <v>17</v>
      </c>
      <c r="B10" s="6">
        <v>70</v>
      </c>
      <c r="C10" s="7">
        <v>19</v>
      </c>
      <c r="D10" s="4">
        <f t="shared" si="0"/>
        <v>0.21348314606741572</v>
      </c>
      <c r="E10">
        <f t="shared" si="1"/>
        <v>89</v>
      </c>
      <c r="F10" s="4">
        <f>E10/E28</f>
        <v>3.0210454854039375E-2</v>
      </c>
      <c r="J10" s="1" t="s">
        <v>4</v>
      </c>
      <c r="K10" s="4">
        <f t="shared" si="2"/>
        <v>0.77777777777777779</v>
      </c>
      <c r="L10">
        <f t="shared" si="3"/>
        <v>-28</v>
      </c>
      <c r="M10" s="6">
        <v>28</v>
      </c>
      <c r="N10" s="7">
        <v>8</v>
      </c>
      <c r="O10" s="4">
        <f t="shared" si="4"/>
        <v>0.22222222222222221</v>
      </c>
      <c r="P10">
        <f t="shared" si="5"/>
        <v>36</v>
      </c>
    </row>
    <row r="11" spans="1:16" x14ac:dyDescent="0.25">
      <c r="A11" s="1" t="s">
        <v>8</v>
      </c>
      <c r="B11" s="6">
        <v>62</v>
      </c>
      <c r="C11" s="7">
        <v>19</v>
      </c>
      <c r="D11" s="4">
        <f t="shared" si="0"/>
        <v>0.23456790123456789</v>
      </c>
      <c r="E11">
        <f t="shared" si="1"/>
        <v>81</v>
      </c>
      <c r="F11" s="4">
        <f>E11/E28</f>
        <v>2.7494908350305498E-2</v>
      </c>
      <c r="J11" s="1" t="s">
        <v>17</v>
      </c>
      <c r="K11" s="4">
        <f t="shared" si="2"/>
        <v>0.7865168539325843</v>
      </c>
      <c r="L11">
        <f t="shared" si="3"/>
        <v>-70</v>
      </c>
      <c r="M11" s="6">
        <v>70</v>
      </c>
      <c r="N11" s="7">
        <v>19</v>
      </c>
      <c r="O11" s="4">
        <f t="shared" si="4"/>
        <v>0.21348314606741572</v>
      </c>
      <c r="P11">
        <f t="shared" si="5"/>
        <v>89</v>
      </c>
    </row>
    <row r="12" spans="1:16" x14ac:dyDescent="0.25">
      <c r="A12" s="1" t="s">
        <v>3</v>
      </c>
      <c r="B12" s="6">
        <v>64</v>
      </c>
      <c r="C12" s="7">
        <v>9</v>
      </c>
      <c r="D12" s="4">
        <f t="shared" si="0"/>
        <v>0.12328767123287671</v>
      </c>
      <c r="E12">
        <f t="shared" si="1"/>
        <v>73</v>
      </c>
      <c r="F12" s="4">
        <f>E12/E28</f>
        <v>2.4779361846571622E-2</v>
      </c>
      <c r="J12" s="1" t="s">
        <v>21</v>
      </c>
      <c r="K12" s="4">
        <f t="shared" si="2"/>
        <v>0.79411764705882348</v>
      </c>
      <c r="L12">
        <f t="shared" si="3"/>
        <v>-27</v>
      </c>
      <c r="M12" s="6">
        <v>27</v>
      </c>
      <c r="N12" s="7">
        <v>7</v>
      </c>
      <c r="O12" s="4">
        <f t="shared" si="4"/>
        <v>0.20588235294117646</v>
      </c>
      <c r="P12">
        <f t="shared" si="5"/>
        <v>34</v>
      </c>
    </row>
    <row r="13" spans="1:16" x14ac:dyDescent="0.25">
      <c r="A13" s="1" t="s">
        <v>5</v>
      </c>
      <c r="B13" s="6">
        <v>49</v>
      </c>
      <c r="C13" s="7">
        <v>18</v>
      </c>
      <c r="D13" s="4">
        <f t="shared" si="0"/>
        <v>0.26865671641791045</v>
      </c>
      <c r="E13">
        <f t="shared" si="1"/>
        <v>67</v>
      </c>
      <c r="F13" s="4">
        <f>E13/E28</f>
        <v>2.2742701968771217E-2</v>
      </c>
      <c r="J13" s="1" t="s">
        <v>23</v>
      </c>
      <c r="K13" s="4">
        <f t="shared" si="2"/>
        <v>0.80701754385964908</v>
      </c>
      <c r="L13">
        <f t="shared" si="3"/>
        <v>-92</v>
      </c>
      <c r="M13" s="2">
        <v>92</v>
      </c>
      <c r="N13" s="3">
        <v>22</v>
      </c>
      <c r="O13" s="4">
        <f t="shared" si="4"/>
        <v>0.19298245614035087</v>
      </c>
      <c r="P13">
        <f t="shared" si="5"/>
        <v>114</v>
      </c>
    </row>
    <row r="14" spans="1:16" x14ac:dyDescent="0.25">
      <c r="A14" s="1" t="s">
        <v>7</v>
      </c>
      <c r="B14" s="6">
        <v>34</v>
      </c>
      <c r="C14" s="7">
        <v>28</v>
      </c>
      <c r="D14" s="4">
        <f t="shared" si="0"/>
        <v>0.45161290322580644</v>
      </c>
      <c r="E14">
        <f t="shared" si="1"/>
        <v>62</v>
      </c>
      <c r="F14" s="4">
        <f>E14/E28</f>
        <v>2.1045485403937542E-2</v>
      </c>
      <c r="J14" s="1" t="s">
        <v>9</v>
      </c>
      <c r="K14" s="4">
        <f t="shared" si="2"/>
        <v>0.81481481481481477</v>
      </c>
      <c r="L14">
        <f t="shared" si="3"/>
        <v>-44</v>
      </c>
      <c r="M14" s="6">
        <v>44</v>
      </c>
      <c r="N14" s="7">
        <v>10</v>
      </c>
      <c r="O14" s="4">
        <f t="shared" si="4"/>
        <v>0.18518518518518517</v>
      </c>
      <c r="P14">
        <f t="shared" si="5"/>
        <v>54</v>
      </c>
    </row>
    <row r="15" spans="1:16" x14ac:dyDescent="0.25">
      <c r="A15" s="1" t="s">
        <v>22</v>
      </c>
      <c r="B15" s="6">
        <v>52</v>
      </c>
      <c r="C15" s="7">
        <v>4</v>
      </c>
      <c r="D15" s="4">
        <f t="shared" si="0"/>
        <v>7.1428571428571425E-2</v>
      </c>
      <c r="E15">
        <f t="shared" si="1"/>
        <v>56</v>
      </c>
      <c r="F15" s="4">
        <f>E15/E28</f>
        <v>1.9008825526137134E-2</v>
      </c>
      <c r="J15" s="1" t="s">
        <v>11</v>
      </c>
      <c r="K15" s="4">
        <f t="shared" si="2"/>
        <v>0.81632653061224492</v>
      </c>
      <c r="L15">
        <f t="shared" si="3"/>
        <v>-40</v>
      </c>
      <c r="M15" s="6">
        <v>40</v>
      </c>
      <c r="N15" s="7">
        <v>9</v>
      </c>
      <c r="O15" s="4">
        <f t="shared" si="4"/>
        <v>0.18367346938775511</v>
      </c>
      <c r="P15">
        <f t="shared" si="5"/>
        <v>49</v>
      </c>
    </row>
    <row r="16" spans="1:16" x14ac:dyDescent="0.25">
      <c r="A16" s="1" t="s">
        <v>9</v>
      </c>
      <c r="B16" s="6">
        <v>44</v>
      </c>
      <c r="C16" s="7">
        <v>10</v>
      </c>
      <c r="D16" s="4">
        <f t="shared" si="0"/>
        <v>0.18518518518518517</v>
      </c>
      <c r="E16">
        <f t="shared" si="1"/>
        <v>54</v>
      </c>
      <c r="F16" s="4">
        <f>E16/E28</f>
        <v>1.8329938900203666E-2</v>
      </c>
      <c r="J16" s="1" t="s">
        <v>25</v>
      </c>
      <c r="K16" s="4">
        <f t="shared" si="2"/>
        <v>0.85512367491166075</v>
      </c>
      <c r="L16">
        <f t="shared" si="3"/>
        <v>-242</v>
      </c>
      <c r="M16" s="6">
        <v>242</v>
      </c>
      <c r="N16" s="7">
        <v>41</v>
      </c>
      <c r="O16" s="4">
        <f t="shared" si="4"/>
        <v>0.14487632508833923</v>
      </c>
      <c r="P16">
        <f t="shared" si="5"/>
        <v>283</v>
      </c>
    </row>
    <row r="17" spans="1:16" x14ac:dyDescent="0.25">
      <c r="A17" s="1" t="s">
        <v>12</v>
      </c>
      <c r="B17" s="6">
        <v>49</v>
      </c>
      <c r="C17" s="7">
        <v>4</v>
      </c>
      <c r="D17" s="4">
        <f t="shared" si="0"/>
        <v>7.5471698113207544E-2</v>
      </c>
      <c r="E17">
        <f t="shared" si="1"/>
        <v>53</v>
      </c>
      <c r="F17" s="4">
        <f>E17/E28</f>
        <v>1.7990495587236931E-2</v>
      </c>
      <c r="J17" s="1" t="s">
        <v>3</v>
      </c>
      <c r="K17" s="4">
        <f t="shared" si="2"/>
        <v>0.87671232876712324</v>
      </c>
      <c r="L17">
        <f t="shared" si="3"/>
        <v>-64</v>
      </c>
      <c r="M17" s="6">
        <v>64</v>
      </c>
      <c r="N17" s="7">
        <v>9</v>
      </c>
      <c r="O17" s="4">
        <f t="shared" si="4"/>
        <v>0.12328767123287671</v>
      </c>
      <c r="P17">
        <f t="shared" si="5"/>
        <v>73</v>
      </c>
    </row>
    <row r="18" spans="1:16" x14ac:dyDescent="0.25">
      <c r="A18" s="1" t="s">
        <v>11</v>
      </c>
      <c r="B18" s="6">
        <v>40</v>
      </c>
      <c r="C18" s="7">
        <v>9</v>
      </c>
      <c r="D18" s="4">
        <f t="shared" si="0"/>
        <v>0.18367346938775511</v>
      </c>
      <c r="E18">
        <f t="shared" si="1"/>
        <v>49</v>
      </c>
      <c r="F18" s="4">
        <f>E18/E28</f>
        <v>1.6632722335369995E-2</v>
      </c>
      <c r="J18" s="1" t="s">
        <v>14</v>
      </c>
      <c r="K18" s="4">
        <f t="shared" si="2"/>
        <v>0.88235294117647056</v>
      </c>
      <c r="L18">
        <f t="shared" si="3"/>
        <v>-30</v>
      </c>
      <c r="M18" s="6">
        <v>30</v>
      </c>
      <c r="N18" s="7">
        <v>4</v>
      </c>
      <c r="O18" s="4">
        <f t="shared" si="4"/>
        <v>0.11764705882352941</v>
      </c>
      <c r="P18">
        <f t="shared" si="5"/>
        <v>34</v>
      </c>
    </row>
    <row r="19" spans="1:16" x14ac:dyDescent="0.25">
      <c r="A19" s="1" t="s">
        <v>20</v>
      </c>
      <c r="B19" s="6">
        <v>13</v>
      </c>
      <c r="C19" s="7">
        <v>33</v>
      </c>
      <c r="D19" s="4">
        <f t="shared" si="0"/>
        <v>0.71739130434782605</v>
      </c>
      <c r="E19">
        <f t="shared" si="1"/>
        <v>46</v>
      </c>
      <c r="F19" s="4">
        <f>E19/E28</f>
        <v>1.5614392396469789E-2</v>
      </c>
      <c r="J19" s="1" t="s">
        <v>13</v>
      </c>
      <c r="K19" s="4">
        <f t="shared" si="2"/>
        <v>0.88571428571428568</v>
      </c>
      <c r="L19">
        <f t="shared" si="3"/>
        <v>-31</v>
      </c>
      <c r="M19" s="6">
        <v>31</v>
      </c>
      <c r="N19" s="7">
        <v>4</v>
      </c>
      <c r="O19" s="4">
        <f t="shared" si="4"/>
        <v>0.11428571428571428</v>
      </c>
      <c r="P19">
        <f t="shared" si="5"/>
        <v>35</v>
      </c>
    </row>
    <row r="20" spans="1:16" x14ac:dyDescent="0.25">
      <c r="A20" s="1" t="s">
        <v>4</v>
      </c>
      <c r="B20" s="6">
        <v>28</v>
      </c>
      <c r="C20" s="7">
        <v>8</v>
      </c>
      <c r="D20" s="4">
        <f t="shared" si="0"/>
        <v>0.22222222222222221</v>
      </c>
      <c r="E20">
        <f t="shared" si="1"/>
        <v>36</v>
      </c>
      <c r="F20" s="4">
        <f>E20/E28</f>
        <v>1.2219959266802444E-2</v>
      </c>
      <c r="J20" s="1" t="s">
        <v>24</v>
      </c>
      <c r="K20" s="4">
        <f t="shared" si="2"/>
        <v>0.89622641509433965</v>
      </c>
      <c r="L20">
        <f t="shared" si="3"/>
        <v>-95</v>
      </c>
      <c r="M20" s="6">
        <v>95</v>
      </c>
      <c r="N20" s="7">
        <v>11</v>
      </c>
      <c r="O20" s="4">
        <f t="shared" si="4"/>
        <v>0.10377358490566038</v>
      </c>
      <c r="P20">
        <f t="shared" si="5"/>
        <v>106</v>
      </c>
    </row>
    <row r="21" spans="1:16" x14ac:dyDescent="0.25">
      <c r="A21" s="1" t="s">
        <v>13</v>
      </c>
      <c r="B21" s="6">
        <v>31</v>
      </c>
      <c r="C21" s="7">
        <v>4</v>
      </c>
      <c r="D21" s="4">
        <f t="shared" si="0"/>
        <v>0.11428571428571428</v>
      </c>
      <c r="E21">
        <f t="shared" si="1"/>
        <v>35</v>
      </c>
      <c r="F21" s="4">
        <f>E21/E28</f>
        <v>1.188051595383571E-2</v>
      </c>
      <c r="J21" s="1" t="s">
        <v>16</v>
      </c>
      <c r="K21" s="4">
        <f t="shared" si="2"/>
        <v>0.91666666666666663</v>
      </c>
      <c r="L21">
        <f t="shared" si="3"/>
        <v>-22</v>
      </c>
      <c r="M21" s="6">
        <v>22</v>
      </c>
      <c r="N21" s="7">
        <v>2</v>
      </c>
      <c r="O21" s="4">
        <f t="shared" si="4"/>
        <v>8.3333333333333329E-2</v>
      </c>
      <c r="P21">
        <f t="shared" si="5"/>
        <v>24</v>
      </c>
    </row>
    <row r="22" spans="1:16" x14ac:dyDescent="0.25">
      <c r="A22" s="1" t="s">
        <v>6</v>
      </c>
      <c r="B22" s="6">
        <v>32</v>
      </c>
      <c r="C22" s="7">
        <v>2</v>
      </c>
      <c r="D22" s="4">
        <f t="shared" si="0"/>
        <v>5.8823529411764705E-2</v>
      </c>
      <c r="E22">
        <f t="shared" si="1"/>
        <v>34</v>
      </c>
      <c r="F22" s="4">
        <f>E22/E28</f>
        <v>1.1541072640868975E-2</v>
      </c>
      <c r="J22" s="1" t="s">
        <v>12</v>
      </c>
      <c r="K22" s="4">
        <f t="shared" si="2"/>
        <v>0.92452830188679247</v>
      </c>
      <c r="L22">
        <f t="shared" si="3"/>
        <v>-49</v>
      </c>
      <c r="M22" s="6">
        <v>49</v>
      </c>
      <c r="N22" s="7">
        <v>4</v>
      </c>
      <c r="O22" s="4">
        <f t="shared" si="4"/>
        <v>7.5471698113207544E-2</v>
      </c>
      <c r="P22">
        <f t="shared" si="5"/>
        <v>53</v>
      </c>
    </row>
    <row r="23" spans="1:16" x14ac:dyDescent="0.25">
      <c r="A23" s="1" t="s">
        <v>14</v>
      </c>
      <c r="B23" s="6">
        <v>30</v>
      </c>
      <c r="C23" s="7">
        <v>4</v>
      </c>
      <c r="D23" s="4">
        <f t="shared" si="0"/>
        <v>0.11764705882352941</v>
      </c>
      <c r="E23">
        <f t="shared" si="1"/>
        <v>34</v>
      </c>
      <c r="F23" s="4">
        <f>E23/E28</f>
        <v>1.1541072640868975E-2</v>
      </c>
      <c r="J23" s="1" t="s">
        <v>22</v>
      </c>
      <c r="K23" s="4">
        <f t="shared" si="2"/>
        <v>0.9285714285714286</v>
      </c>
      <c r="L23">
        <f t="shared" si="3"/>
        <v>-52</v>
      </c>
      <c r="M23" s="6">
        <v>52</v>
      </c>
      <c r="N23" s="7">
        <v>4</v>
      </c>
      <c r="O23" s="4">
        <f t="shared" si="4"/>
        <v>7.1428571428571425E-2</v>
      </c>
      <c r="P23">
        <f t="shared" si="5"/>
        <v>56</v>
      </c>
    </row>
    <row r="24" spans="1:16" x14ac:dyDescent="0.25">
      <c r="A24" s="1" t="s">
        <v>21</v>
      </c>
      <c r="B24" s="6">
        <v>27</v>
      </c>
      <c r="C24" s="7">
        <v>7</v>
      </c>
      <c r="D24" s="4">
        <f t="shared" si="0"/>
        <v>0.20588235294117646</v>
      </c>
      <c r="E24">
        <f t="shared" si="1"/>
        <v>34</v>
      </c>
      <c r="F24" s="4">
        <f>E24/E28</f>
        <v>1.1541072640868975E-2</v>
      </c>
      <c r="J24" s="1" t="s">
        <v>19</v>
      </c>
      <c r="K24" s="4">
        <f t="shared" si="2"/>
        <v>0.9375</v>
      </c>
      <c r="L24">
        <f t="shared" si="3"/>
        <v>-120</v>
      </c>
      <c r="M24" s="6">
        <v>120</v>
      </c>
      <c r="N24" s="7">
        <v>8</v>
      </c>
      <c r="O24" s="4">
        <f t="shared" si="4"/>
        <v>6.25E-2</v>
      </c>
      <c r="P24">
        <f t="shared" si="5"/>
        <v>128</v>
      </c>
    </row>
    <row r="25" spans="1:16" x14ac:dyDescent="0.25">
      <c r="A25" s="1" t="s">
        <v>16</v>
      </c>
      <c r="B25" s="6">
        <v>22</v>
      </c>
      <c r="C25" s="7">
        <v>2</v>
      </c>
      <c r="D25" s="4">
        <f t="shared" si="0"/>
        <v>8.3333333333333329E-2</v>
      </c>
      <c r="E25">
        <f t="shared" si="1"/>
        <v>24</v>
      </c>
      <c r="F25" s="4">
        <f>E25/E28</f>
        <v>8.1466395112016286E-3</v>
      </c>
      <c r="J25" s="1" t="s">
        <v>6</v>
      </c>
      <c r="K25" s="4">
        <f t="shared" si="2"/>
        <v>0.94117647058823528</v>
      </c>
      <c r="L25">
        <f t="shared" si="3"/>
        <v>-32</v>
      </c>
      <c r="M25" s="6">
        <v>32</v>
      </c>
      <c r="N25" s="7">
        <v>2</v>
      </c>
      <c r="O25" s="4">
        <f t="shared" si="4"/>
        <v>5.8823529411764705E-2</v>
      </c>
      <c r="P25">
        <f t="shared" si="5"/>
        <v>34</v>
      </c>
    </row>
    <row r="26" spans="1:16" x14ac:dyDescent="0.25">
      <c r="A26" s="1" t="s">
        <v>10</v>
      </c>
      <c r="B26" s="6">
        <v>14</v>
      </c>
      <c r="C26" s="7">
        <v>7</v>
      </c>
      <c r="D26" s="4">
        <f t="shared" si="0"/>
        <v>0.33333333333333331</v>
      </c>
      <c r="E26">
        <f t="shared" si="1"/>
        <v>21</v>
      </c>
      <c r="F26" s="4">
        <f>E26/E28</f>
        <v>7.1283095723014261E-3</v>
      </c>
      <c r="J26" s="1" t="s">
        <v>15</v>
      </c>
      <c r="K26" s="4">
        <f t="shared" si="2"/>
        <v>0.95480225988700562</v>
      </c>
      <c r="L26">
        <f t="shared" si="3"/>
        <v>-169</v>
      </c>
      <c r="M26" s="6">
        <v>169</v>
      </c>
      <c r="N26" s="7">
        <v>8</v>
      </c>
      <c r="O26" s="4">
        <f t="shared" si="4"/>
        <v>4.519774011299435E-2</v>
      </c>
      <c r="P26">
        <f t="shared" si="5"/>
        <v>177</v>
      </c>
    </row>
    <row r="27" spans="1:16" x14ac:dyDescent="0.25">
      <c r="K27" s="4">
        <f t="shared" si="2"/>
        <v>0.7155465037338764</v>
      </c>
      <c r="M27">
        <f>SUM(M2:M26)</f>
        <v>2108</v>
      </c>
      <c r="N27">
        <f>SUM(N2:N26)</f>
        <v>838</v>
      </c>
      <c r="O27" s="4">
        <f t="shared" si="4"/>
        <v>0.28445349626612354</v>
      </c>
      <c r="P27">
        <f t="shared" si="5"/>
        <v>2946</v>
      </c>
    </row>
    <row r="28" spans="1:16" x14ac:dyDescent="0.25">
      <c r="A28" s="1" t="s">
        <v>31</v>
      </c>
      <c r="B28">
        <f>SUM(B2:B26)</f>
        <v>2108</v>
      </c>
      <c r="C28">
        <f>SUM(C2:C26)</f>
        <v>838</v>
      </c>
      <c r="D28" s="4">
        <f>C28/E28</f>
        <v>0.28445349626612354</v>
      </c>
      <c r="E28">
        <f>B28+C28</f>
        <v>2946</v>
      </c>
      <c r="J28" s="1" t="s">
        <v>131</v>
      </c>
      <c r="K28" s="4">
        <f t="shared" si="2"/>
        <v>0.77353266888150607</v>
      </c>
      <c r="M28">
        <f>M27-M16-M4</f>
        <v>1397</v>
      </c>
      <c r="N28">
        <f>N27-N16-N4</f>
        <v>409</v>
      </c>
      <c r="O28" s="4">
        <f t="shared" si="4"/>
        <v>0.2264673311184939</v>
      </c>
      <c r="P28">
        <f t="shared" si="5"/>
        <v>1806</v>
      </c>
    </row>
    <row r="29" spans="1:16" x14ac:dyDescent="0.25">
      <c r="J29" s="1" t="s">
        <v>130</v>
      </c>
      <c r="M29" s="4">
        <f>(469+242)/2108</f>
        <v>0.33728652751423149</v>
      </c>
      <c r="N29" s="4">
        <f>(388+41)/N27</f>
        <v>0.5119331742243437</v>
      </c>
    </row>
    <row r="30" spans="1:16" x14ac:dyDescent="0.25">
      <c r="O30" s="4"/>
    </row>
  </sheetData>
  <sortState ref="J2:P26">
    <sortCondition descending="1" ref="O2:O26"/>
  </sortState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18F964-F7D6-4F1C-8BFC-E3F82AA4AD85}">
  <dimension ref="A1:AU37"/>
  <sheetViews>
    <sheetView topLeftCell="A35" workbookViewId="0">
      <selection activeCell="AG21" sqref="AG21"/>
    </sheetView>
  </sheetViews>
  <sheetFormatPr baseColWidth="10" defaultRowHeight="15" x14ac:dyDescent="0.25"/>
  <cols>
    <col min="10" max="10" width="11.5703125" style="1"/>
  </cols>
  <sheetData>
    <row r="1" spans="1:47" x14ac:dyDescent="0.25">
      <c r="A1" s="1" t="s">
        <v>81</v>
      </c>
      <c r="B1" t="s">
        <v>28</v>
      </c>
      <c r="C1" t="s">
        <v>1</v>
      </c>
      <c r="D1" t="s">
        <v>29</v>
      </c>
      <c r="E1" t="s">
        <v>2</v>
      </c>
      <c r="F1" t="s">
        <v>27</v>
      </c>
      <c r="G1" t="s">
        <v>26</v>
      </c>
      <c r="O1" s="1" t="s">
        <v>88</v>
      </c>
      <c r="P1" t="s">
        <v>84</v>
      </c>
      <c r="Q1" t="s">
        <v>85</v>
      </c>
      <c r="R1" t="s">
        <v>82</v>
      </c>
      <c r="T1" t="s">
        <v>31</v>
      </c>
      <c r="Y1" s="18" t="s">
        <v>84</v>
      </c>
      <c r="Z1" s="18"/>
      <c r="AA1" s="18" t="s">
        <v>85</v>
      </c>
      <c r="AB1" s="18"/>
      <c r="AC1" s="18" t="s">
        <v>82</v>
      </c>
      <c r="AD1" s="18"/>
      <c r="AE1" s="18" t="s">
        <v>31</v>
      </c>
      <c r="AF1" s="18"/>
      <c r="AN1" s="18" t="s">
        <v>84</v>
      </c>
      <c r="AO1" s="18"/>
      <c r="AP1" s="18" t="s">
        <v>85</v>
      </c>
      <c r="AQ1" s="18"/>
      <c r="AR1" s="18" t="s">
        <v>82</v>
      </c>
      <c r="AS1" s="18"/>
      <c r="AT1" s="18" t="s">
        <v>31</v>
      </c>
      <c r="AU1" s="18"/>
    </row>
    <row r="2" spans="1:47" x14ac:dyDescent="0.25">
      <c r="A2" t="s">
        <v>84</v>
      </c>
      <c r="B2" s="4">
        <f>D2/G2</f>
        <v>1</v>
      </c>
      <c r="C2">
        <f>-1*D2</f>
        <v>-8</v>
      </c>
      <c r="D2" s="6">
        <v>8</v>
      </c>
      <c r="E2" s="7">
        <v>0</v>
      </c>
      <c r="F2" s="4">
        <f>E2/G2</f>
        <v>0</v>
      </c>
      <c r="G2">
        <f>D2+E2</f>
        <v>8</v>
      </c>
      <c r="O2" s="1" t="s">
        <v>81</v>
      </c>
      <c r="P2" s="9">
        <f>F2</f>
        <v>0</v>
      </c>
      <c r="Q2" s="9">
        <f>F3</f>
        <v>0.35294117647058826</v>
      </c>
      <c r="R2" s="9">
        <f>F4</f>
        <v>0.15384615384615385</v>
      </c>
      <c r="T2" s="9">
        <f>F5</f>
        <v>0.21052631578947367</v>
      </c>
      <c r="Y2" t="s">
        <v>1</v>
      </c>
      <c r="Z2" t="s">
        <v>2</v>
      </c>
      <c r="AA2" t="s">
        <v>1</v>
      </c>
      <c r="AB2" t="s">
        <v>2</v>
      </c>
      <c r="AC2" t="s">
        <v>1</v>
      </c>
      <c r="AD2" t="s">
        <v>2</v>
      </c>
      <c r="AE2" t="s">
        <v>1</v>
      </c>
      <c r="AF2" t="s">
        <v>2</v>
      </c>
      <c r="AN2" t="s">
        <v>1</v>
      </c>
      <c r="AO2" t="s">
        <v>2</v>
      </c>
      <c r="AP2" t="s">
        <v>1</v>
      </c>
      <c r="AQ2" t="s">
        <v>2</v>
      </c>
      <c r="AR2" t="s">
        <v>1</v>
      </c>
      <c r="AS2" t="s">
        <v>2</v>
      </c>
      <c r="AT2" t="s">
        <v>1</v>
      </c>
      <c r="AU2" t="s">
        <v>2</v>
      </c>
    </row>
    <row r="3" spans="1:47" x14ac:dyDescent="0.25">
      <c r="A3" t="s">
        <v>85</v>
      </c>
      <c r="B3" s="4">
        <f>D3/G3</f>
        <v>0.6470588235294118</v>
      </c>
      <c r="C3">
        <f>-1*D3</f>
        <v>-11</v>
      </c>
      <c r="D3" s="2">
        <v>11</v>
      </c>
      <c r="E3" s="3">
        <v>6</v>
      </c>
      <c r="F3" s="4">
        <f>E3/G3</f>
        <v>0.35294117647058826</v>
      </c>
      <c r="G3">
        <f>D3+E3</f>
        <v>17</v>
      </c>
      <c r="O3" s="1" t="s">
        <v>83</v>
      </c>
      <c r="P3" s="9">
        <f>F9</f>
        <v>4.1666666666666664E-2</v>
      </c>
      <c r="Q3" s="9">
        <f>F10</f>
        <v>0.14285714285714285</v>
      </c>
      <c r="R3" s="9">
        <f>F11</f>
        <v>0.24528301886792453</v>
      </c>
      <c r="T3" s="9">
        <f>F12</f>
        <v>0.16666666666666666</v>
      </c>
      <c r="X3" s="1" t="s">
        <v>90</v>
      </c>
      <c r="Y3" s="6">
        <f>SUM(Y4:Y7)</f>
        <v>137</v>
      </c>
      <c r="Z3" s="7">
        <f>SUM(Z4:Z7)</f>
        <v>10</v>
      </c>
      <c r="AA3" s="2">
        <v>160</v>
      </c>
      <c r="AB3" s="3">
        <v>29</v>
      </c>
      <c r="AC3" s="6">
        <f t="shared" ref="AC3" si="0">SUM(AC4:AC7)</f>
        <v>218</v>
      </c>
      <c r="AD3" s="7">
        <f>SUM(AD4:AD7)</f>
        <v>50</v>
      </c>
      <c r="AE3" s="6">
        <f t="shared" ref="AE3" si="1">SUM(AE4:AE7)</f>
        <v>515</v>
      </c>
      <c r="AF3" s="7">
        <f>SUM(AF4:AF7)</f>
        <v>89</v>
      </c>
      <c r="AM3" s="1" t="s">
        <v>95</v>
      </c>
      <c r="AN3" s="6">
        <f>SUM(AN4:AN7)</f>
        <v>144</v>
      </c>
      <c r="AO3" s="7">
        <f>SUM(AO4:AO7)</f>
        <v>85</v>
      </c>
      <c r="AP3" s="2">
        <f>SUM(AP4:AP6)</f>
        <v>108</v>
      </c>
      <c r="AQ3" s="3">
        <f>SUM(AQ4:AQ6)</f>
        <v>112</v>
      </c>
      <c r="AR3" s="6">
        <f t="shared" ref="AR3" si="2">SUM(AR4:AR7)</f>
        <v>225</v>
      </c>
      <c r="AS3" s="7">
        <f>SUM(AS4:AS7)</f>
        <v>191</v>
      </c>
      <c r="AT3" s="6">
        <f>SUM(AT4:AT6)</f>
        <v>477</v>
      </c>
      <c r="AU3" s="7">
        <f>SUM(AU4:AU6)</f>
        <v>388</v>
      </c>
    </row>
    <row r="4" spans="1:47" x14ac:dyDescent="0.25">
      <c r="A4" t="s">
        <v>82</v>
      </c>
      <c r="B4" s="4">
        <f t="shared" ref="B4:B12" si="3">D4/G4</f>
        <v>0.84615384615384615</v>
      </c>
      <c r="C4">
        <f t="shared" ref="C4:C12" si="4">-1*D4</f>
        <v>-11</v>
      </c>
      <c r="D4" s="6">
        <v>11</v>
      </c>
      <c r="E4" s="7">
        <v>2</v>
      </c>
      <c r="F4" s="4">
        <f t="shared" ref="F4:F12" si="5">E4/G4</f>
        <v>0.15384615384615385</v>
      </c>
      <c r="G4">
        <f t="shared" ref="G4:G12" si="6">D4+E4</f>
        <v>13</v>
      </c>
      <c r="O4" s="1" t="s">
        <v>89</v>
      </c>
      <c r="P4" s="9">
        <f>F16</f>
        <v>6.8027210884353748E-2</v>
      </c>
      <c r="Q4" s="9">
        <f>F17</f>
        <v>0.15343915343915343</v>
      </c>
      <c r="R4" s="9">
        <f>F18</f>
        <v>0.18656716417910449</v>
      </c>
      <c r="T4" s="9">
        <f>F19</f>
        <v>0.14735099337748345</v>
      </c>
      <c r="X4" t="s">
        <v>91</v>
      </c>
      <c r="Y4" s="6">
        <v>129</v>
      </c>
      <c r="Z4" s="7">
        <v>8</v>
      </c>
      <c r="AA4" s="2">
        <f>265-129</f>
        <v>136</v>
      </c>
      <c r="AB4" s="3">
        <v>21</v>
      </c>
      <c r="AC4" s="6">
        <v>180</v>
      </c>
      <c r="AD4" s="7">
        <v>42</v>
      </c>
      <c r="AE4" s="6">
        <v>445</v>
      </c>
      <c r="AF4" s="7">
        <v>71</v>
      </c>
      <c r="AM4" t="s">
        <v>96</v>
      </c>
      <c r="AN4" s="6">
        <v>15</v>
      </c>
      <c r="AO4" s="7">
        <v>27</v>
      </c>
      <c r="AP4" s="2">
        <v>32</v>
      </c>
      <c r="AQ4" s="3">
        <v>38</v>
      </c>
      <c r="AR4" s="6">
        <v>49</v>
      </c>
      <c r="AS4" s="7">
        <v>76</v>
      </c>
      <c r="AT4" s="6">
        <f>AN4+AP4+AR4</f>
        <v>96</v>
      </c>
      <c r="AU4" s="7">
        <f>AO4+AQ4+AS4</f>
        <v>141</v>
      </c>
    </row>
    <row r="5" spans="1:47" x14ac:dyDescent="0.25">
      <c r="A5" t="s">
        <v>31</v>
      </c>
      <c r="B5" s="4">
        <f t="shared" si="3"/>
        <v>0.78947368421052633</v>
      </c>
      <c r="C5">
        <f t="shared" si="4"/>
        <v>-30</v>
      </c>
      <c r="D5" s="6">
        <v>30</v>
      </c>
      <c r="E5" s="7">
        <v>8</v>
      </c>
      <c r="F5" s="4">
        <f t="shared" si="5"/>
        <v>0.21052631578947367</v>
      </c>
      <c r="G5">
        <f t="shared" si="6"/>
        <v>38</v>
      </c>
      <c r="O5" s="1" t="s">
        <v>87</v>
      </c>
      <c r="P5" s="9">
        <f>F23</f>
        <v>6.7567567567567571E-2</v>
      </c>
      <c r="Q5" s="9">
        <f>F24</f>
        <v>0.12328767123287671</v>
      </c>
      <c r="R5" s="9">
        <f>F25</f>
        <v>0.19852941176470587</v>
      </c>
      <c r="T5" s="9">
        <f>F26</f>
        <v>0.14487632508833923</v>
      </c>
      <c r="X5" t="s">
        <v>92</v>
      </c>
      <c r="Y5" s="6">
        <v>4</v>
      </c>
      <c r="Z5" s="7">
        <v>1</v>
      </c>
      <c r="AA5" s="2">
        <v>15</v>
      </c>
      <c r="AB5" s="3">
        <v>4</v>
      </c>
      <c r="AC5" s="6">
        <v>23</v>
      </c>
      <c r="AD5" s="7">
        <v>5</v>
      </c>
      <c r="AE5" s="6">
        <v>42</v>
      </c>
      <c r="AF5" s="7">
        <v>10</v>
      </c>
      <c r="AM5" t="s">
        <v>97</v>
      </c>
      <c r="AN5" s="6">
        <v>125</v>
      </c>
      <c r="AO5" s="7">
        <v>58</v>
      </c>
      <c r="AP5" s="2">
        <v>75</v>
      </c>
      <c r="AQ5" s="3">
        <v>74</v>
      </c>
      <c r="AR5" s="6">
        <v>173</v>
      </c>
      <c r="AS5" s="7">
        <v>115</v>
      </c>
      <c r="AT5" s="6">
        <f>AN5+AP5+AR5</f>
        <v>373</v>
      </c>
      <c r="AU5" s="7">
        <f>AO5+AQ5+AS5</f>
        <v>247</v>
      </c>
    </row>
    <row r="6" spans="1:47" x14ac:dyDescent="0.25">
      <c r="B6" s="4"/>
      <c r="F6" s="4"/>
      <c r="X6" t="s">
        <v>93</v>
      </c>
      <c r="Y6" s="6">
        <v>0</v>
      </c>
      <c r="Z6" s="7">
        <v>0</v>
      </c>
      <c r="AA6" s="2">
        <v>0</v>
      </c>
      <c r="AB6" s="3">
        <v>1</v>
      </c>
      <c r="AC6" s="6">
        <v>5</v>
      </c>
      <c r="AD6" s="7">
        <v>2</v>
      </c>
      <c r="AE6" s="6">
        <v>5</v>
      </c>
      <c r="AF6" s="7">
        <v>3</v>
      </c>
      <c r="AM6" t="s">
        <v>98</v>
      </c>
      <c r="AN6" s="6">
        <v>4</v>
      </c>
      <c r="AO6" s="7">
        <v>0</v>
      </c>
      <c r="AP6" s="2">
        <v>1</v>
      </c>
      <c r="AQ6" s="3">
        <v>0</v>
      </c>
      <c r="AR6">
        <v>3</v>
      </c>
      <c r="AS6">
        <v>0</v>
      </c>
      <c r="AT6">
        <f>AN6+AP6+AR6</f>
        <v>8</v>
      </c>
      <c r="AU6">
        <v>0</v>
      </c>
    </row>
    <row r="7" spans="1:47" x14ac:dyDescent="0.25">
      <c r="B7" s="4"/>
      <c r="F7" s="4"/>
      <c r="X7" t="s">
        <v>94</v>
      </c>
      <c r="Y7" s="6">
        <v>4</v>
      </c>
      <c r="Z7" s="7">
        <v>1</v>
      </c>
      <c r="AA7" s="2">
        <v>9</v>
      </c>
      <c r="AB7" s="3">
        <v>3</v>
      </c>
      <c r="AC7" s="6">
        <v>10</v>
      </c>
      <c r="AD7" s="7">
        <v>1</v>
      </c>
      <c r="AE7" s="6">
        <v>23</v>
      </c>
      <c r="AF7" s="7">
        <v>5</v>
      </c>
    </row>
    <row r="8" spans="1:47" x14ac:dyDescent="0.25">
      <c r="A8" s="1" t="s">
        <v>83</v>
      </c>
      <c r="B8" t="s">
        <v>28</v>
      </c>
      <c r="C8" t="s">
        <v>1</v>
      </c>
      <c r="D8" t="s">
        <v>1</v>
      </c>
      <c r="E8" t="s">
        <v>2</v>
      </c>
      <c r="F8" t="s">
        <v>27</v>
      </c>
      <c r="G8" t="s">
        <v>26</v>
      </c>
    </row>
    <row r="9" spans="1:47" x14ac:dyDescent="0.25">
      <c r="A9" t="s">
        <v>84</v>
      </c>
      <c r="B9" s="4">
        <f t="shared" si="3"/>
        <v>0.95833333333333337</v>
      </c>
      <c r="C9">
        <f t="shared" si="4"/>
        <v>-23</v>
      </c>
      <c r="D9" s="6">
        <v>23</v>
      </c>
      <c r="E9" s="7">
        <v>1</v>
      </c>
      <c r="F9" s="4">
        <f t="shared" si="5"/>
        <v>4.1666666666666664E-2</v>
      </c>
      <c r="G9">
        <f t="shared" si="6"/>
        <v>24</v>
      </c>
    </row>
    <row r="10" spans="1:47" x14ac:dyDescent="0.25">
      <c r="A10" t="s">
        <v>85</v>
      </c>
      <c r="B10" s="4">
        <f t="shared" si="3"/>
        <v>0.8571428571428571</v>
      </c>
      <c r="C10">
        <f t="shared" si="4"/>
        <v>-42</v>
      </c>
      <c r="D10" s="2">
        <v>42</v>
      </c>
      <c r="E10" s="3">
        <v>7</v>
      </c>
      <c r="F10" s="4">
        <f t="shared" si="5"/>
        <v>0.14285714285714285</v>
      </c>
      <c r="G10">
        <f t="shared" si="6"/>
        <v>49</v>
      </c>
      <c r="Y10" s="18" t="s">
        <v>84</v>
      </c>
      <c r="Z10" s="18"/>
      <c r="AA10" s="18" t="s">
        <v>85</v>
      </c>
      <c r="AB10" s="18"/>
      <c r="AC10" s="18" t="s">
        <v>82</v>
      </c>
      <c r="AD10" s="18"/>
      <c r="AE10" s="18" t="s">
        <v>31</v>
      </c>
      <c r="AF10" s="18"/>
    </row>
    <row r="11" spans="1:47" x14ac:dyDescent="0.25">
      <c r="A11" t="s">
        <v>82</v>
      </c>
      <c r="B11" s="4">
        <f t="shared" si="3"/>
        <v>0.75471698113207553</v>
      </c>
      <c r="C11">
        <f t="shared" si="4"/>
        <v>-40</v>
      </c>
      <c r="D11" s="6">
        <v>40</v>
      </c>
      <c r="E11" s="7">
        <v>13</v>
      </c>
      <c r="F11" s="4">
        <f t="shared" si="5"/>
        <v>0.24528301886792453</v>
      </c>
      <c r="G11">
        <f t="shared" si="6"/>
        <v>53</v>
      </c>
      <c r="Y11" t="s">
        <v>1</v>
      </c>
      <c r="Z11" t="s">
        <v>2</v>
      </c>
      <c r="AA11" t="s">
        <v>1</v>
      </c>
      <c r="AB11" t="s">
        <v>2</v>
      </c>
      <c r="AC11" t="s">
        <v>1</v>
      </c>
      <c r="AD11" t="s">
        <v>2</v>
      </c>
      <c r="AE11" t="s">
        <v>1</v>
      </c>
      <c r="AF11" t="s">
        <v>2</v>
      </c>
      <c r="AN11" s="18" t="s">
        <v>84</v>
      </c>
      <c r="AO11" s="18"/>
      <c r="AP11" s="18" t="s">
        <v>85</v>
      </c>
      <c r="AQ11" s="18"/>
      <c r="AR11" s="18" t="s">
        <v>82</v>
      </c>
      <c r="AS11" s="18"/>
      <c r="AT11" s="18" t="s">
        <v>31</v>
      </c>
      <c r="AU11" s="18"/>
    </row>
    <row r="12" spans="1:47" x14ac:dyDescent="0.25">
      <c r="A12" t="s">
        <v>31</v>
      </c>
      <c r="B12" s="4">
        <f t="shared" si="3"/>
        <v>0.83333333333333337</v>
      </c>
      <c r="C12">
        <f t="shared" si="4"/>
        <v>-105</v>
      </c>
      <c r="D12" s="6">
        <v>105</v>
      </c>
      <c r="E12" s="7">
        <v>21</v>
      </c>
      <c r="F12" s="4">
        <f t="shared" si="5"/>
        <v>0.16666666666666666</v>
      </c>
      <c r="G12">
        <f t="shared" si="6"/>
        <v>126</v>
      </c>
      <c r="X12" s="1"/>
      <c r="Y12" s="6"/>
      <c r="Z12" s="7"/>
      <c r="AA12" s="2"/>
      <c r="AB12" s="3"/>
      <c r="AC12" s="6"/>
      <c r="AD12" s="7"/>
      <c r="AE12" s="6"/>
      <c r="AF12" s="7"/>
      <c r="AN12" t="s">
        <v>1</v>
      </c>
      <c r="AO12" t="s">
        <v>2</v>
      </c>
      <c r="AP12" t="s">
        <v>1</v>
      </c>
      <c r="AQ12" t="s">
        <v>2</v>
      </c>
      <c r="AR12" t="s">
        <v>1</v>
      </c>
      <c r="AS12" t="s">
        <v>2</v>
      </c>
      <c r="AT12" t="s">
        <v>1</v>
      </c>
      <c r="AU12" t="s">
        <v>2</v>
      </c>
    </row>
    <row r="13" spans="1:47" x14ac:dyDescent="0.25">
      <c r="X13" t="s">
        <v>91</v>
      </c>
      <c r="Y13" s="10">
        <f>Y4/Y3</f>
        <v>0.94160583941605835</v>
      </c>
      <c r="Z13" s="10">
        <f t="shared" ref="Z13:AF13" si="7">Z4/Z3</f>
        <v>0.8</v>
      </c>
      <c r="AA13" s="10">
        <f t="shared" si="7"/>
        <v>0.85</v>
      </c>
      <c r="AB13" s="10">
        <f t="shared" si="7"/>
        <v>0.72413793103448276</v>
      </c>
      <c r="AC13" s="10">
        <f t="shared" si="7"/>
        <v>0.82568807339449546</v>
      </c>
      <c r="AD13" s="10">
        <f t="shared" si="7"/>
        <v>0.84</v>
      </c>
      <c r="AE13" s="10">
        <f t="shared" si="7"/>
        <v>0.86407766990291257</v>
      </c>
      <c r="AF13" s="10">
        <f t="shared" si="7"/>
        <v>0.797752808988764</v>
      </c>
      <c r="AM13" s="1"/>
      <c r="AN13" s="6"/>
      <c r="AO13" s="7"/>
      <c r="AP13" s="2"/>
      <c r="AQ13" s="3"/>
      <c r="AR13" s="6"/>
      <c r="AS13" s="7"/>
      <c r="AT13" s="6"/>
      <c r="AU13" s="7"/>
    </row>
    <row r="14" spans="1:47" x14ac:dyDescent="0.25">
      <c r="X14" t="s">
        <v>92</v>
      </c>
      <c r="Y14" s="10">
        <f>Y5/Y3</f>
        <v>2.9197080291970802E-2</v>
      </c>
      <c r="Z14" s="10">
        <f t="shared" ref="Z14:AF14" si="8">Z5/Z3</f>
        <v>0.1</v>
      </c>
      <c r="AA14" s="10">
        <f t="shared" si="8"/>
        <v>9.375E-2</v>
      </c>
      <c r="AB14" s="10">
        <f t="shared" si="8"/>
        <v>0.13793103448275862</v>
      </c>
      <c r="AC14" s="10">
        <f t="shared" si="8"/>
        <v>0.10550458715596331</v>
      </c>
      <c r="AD14" s="10">
        <f t="shared" si="8"/>
        <v>0.1</v>
      </c>
      <c r="AE14" s="10">
        <f t="shared" si="8"/>
        <v>8.155339805825243E-2</v>
      </c>
      <c r="AF14" s="10">
        <f t="shared" si="8"/>
        <v>0.11235955056179775</v>
      </c>
      <c r="AM14" t="s">
        <v>96</v>
      </c>
      <c r="AN14" s="10">
        <f t="shared" ref="AN14:AU14" si="9">AN4/AN3</f>
        <v>0.10416666666666667</v>
      </c>
      <c r="AO14" s="11">
        <f t="shared" si="9"/>
        <v>0.31764705882352939</v>
      </c>
      <c r="AP14" s="12">
        <f t="shared" si="9"/>
        <v>0.29629629629629628</v>
      </c>
      <c r="AQ14" s="13">
        <f t="shared" si="9"/>
        <v>0.3392857142857143</v>
      </c>
      <c r="AR14" s="10">
        <f t="shared" si="9"/>
        <v>0.21777777777777776</v>
      </c>
      <c r="AS14" s="11">
        <f t="shared" si="9"/>
        <v>0.39790575916230364</v>
      </c>
      <c r="AT14" s="10">
        <f t="shared" si="9"/>
        <v>0.20125786163522014</v>
      </c>
      <c r="AU14" s="11">
        <f t="shared" si="9"/>
        <v>0.36340206185567009</v>
      </c>
    </row>
    <row r="15" spans="1:47" x14ac:dyDescent="0.25">
      <c r="A15" s="1" t="s">
        <v>86</v>
      </c>
      <c r="B15" t="s">
        <v>28</v>
      </c>
      <c r="C15" t="s">
        <v>1</v>
      </c>
      <c r="D15" t="s">
        <v>29</v>
      </c>
      <c r="E15" t="s">
        <v>2</v>
      </c>
      <c r="F15" t="s">
        <v>27</v>
      </c>
      <c r="G15" t="s">
        <v>26</v>
      </c>
      <c r="X15" t="s">
        <v>93</v>
      </c>
      <c r="Y15" s="10">
        <f>Y6/Y3</f>
        <v>0</v>
      </c>
      <c r="Z15" s="10">
        <f t="shared" ref="Z15:AF15" si="10">Z6/Z3</f>
        <v>0</v>
      </c>
      <c r="AA15" s="10">
        <f t="shared" si="10"/>
        <v>0</v>
      </c>
      <c r="AB15" s="10">
        <f t="shared" si="10"/>
        <v>3.4482758620689655E-2</v>
      </c>
      <c r="AC15" s="10">
        <f t="shared" si="10"/>
        <v>2.2935779816513763E-2</v>
      </c>
      <c r="AD15" s="10">
        <f t="shared" si="10"/>
        <v>0.04</v>
      </c>
      <c r="AE15" s="10">
        <f t="shared" si="10"/>
        <v>9.7087378640776691E-3</v>
      </c>
      <c r="AF15" s="10">
        <f t="shared" si="10"/>
        <v>3.3707865168539325E-2</v>
      </c>
      <c r="AM15" t="s">
        <v>97</v>
      </c>
      <c r="AN15" s="6">
        <v>125</v>
      </c>
      <c r="AO15" s="7">
        <v>58</v>
      </c>
      <c r="AP15" s="2">
        <v>75</v>
      </c>
      <c r="AQ15" s="3">
        <v>74</v>
      </c>
      <c r="AR15" s="6">
        <v>173</v>
      </c>
      <c r="AS15" s="7">
        <v>115</v>
      </c>
      <c r="AT15" s="6">
        <f>AN15+AP15+AR15</f>
        <v>373</v>
      </c>
      <c r="AU15" s="7">
        <f>AO15+AQ15+AS15</f>
        <v>247</v>
      </c>
    </row>
    <row r="16" spans="1:47" x14ac:dyDescent="0.25">
      <c r="A16" t="s">
        <v>84</v>
      </c>
      <c r="B16" s="4">
        <f>D16/G16</f>
        <v>0.93197278911564629</v>
      </c>
      <c r="C16">
        <f>-1*D16</f>
        <v>-137</v>
      </c>
      <c r="D16" s="6">
        <v>137</v>
      </c>
      <c r="E16" s="7">
        <v>10</v>
      </c>
      <c r="F16" s="4">
        <f>E16/G16</f>
        <v>6.8027210884353748E-2</v>
      </c>
      <c r="G16">
        <f>D16+E16</f>
        <v>147</v>
      </c>
      <c r="X16" t="s">
        <v>94</v>
      </c>
      <c r="Y16" s="10">
        <f>Y7/Y3</f>
        <v>2.9197080291970802E-2</v>
      </c>
      <c r="Z16" s="10">
        <f t="shared" ref="Z16:AF16" si="11">Z7/Z3</f>
        <v>0.1</v>
      </c>
      <c r="AA16" s="10">
        <f t="shared" si="11"/>
        <v>5.6250000000000001E-2</v>
      </c>
      <c r="AB16" s="10">
        <f t="shared" si="11"/>
        <v>0.10344827586206896</v>
      </c>
      <c r="AC16" s="10">
        <f t="shared" si="11"/>
        <v>4.5871559633027525E-2</v>
      </c>
      <c r="AD16" s="10">
        <f t="shared" si="11"/>
        <v>0.02</v>
      </c>
      <c r="AE16" s="10">
        <f t="shared" si="11"/>
        <v>4.4660194174757278E-2</v>
      </c>
      <c r="AF16" s="10">
        <f t="shared" si="11"/>
        <v>5.6179775280898875E-2</v>
      </c>
      <c r="AM16" t="s">
        <v>98</v>
      </c>
      <c r="AN16" s="6">
        <v>4</v>
      </c>
      <c r="AO16" s="7">
        <v>0</v>
      </c>
      <c r="AP16" s="2">
        <v>1</v>
      </c>
      <c r="AQ16" s="3">
        <v>0</v>
      </c>
      <c r="AR16">
        <v>3</v>
      </c>
      <c r="AS16">
        <v>0</v>
      </c>
      <c r="AT16">
        <f>AN16+AP16+AR16</f>
        <v>8</v>
      </c>
      <c r="AU16">
        <v>0</v>
      </c>
    </row>
    <row r="17" spans="1:10" x14ac:dyDescent="0.25">
      <c r="A17" t="s">
        <v>85</v>
      </c>
      <c r="B17" s="4">
        <f>D17/G17</f>
        <v>0.84656084656084651</v>
      </c>
      <c r="C17">
        <f>-1*D17</f>
        <v>-160</v>
      </c>
      <c r="D17" s="2">
        <v>160</v>
      </c>
      <c r="E17" s="3">
        <v>29</v>
      </c>
      <c r="F17" s="4">
        <f>E17/G17</f>
        <v>0.15343915343915343</v>
      </c>
      <c r="G17">
        <f>D17+E17</f>
        <v>189</v>
      </c>
    </row>
    <row r="18" spans="1:10" x14ac:dyDescent="0.25">
      <c r="A18" t="s">
        <v>82</v>
      </c>
      <c r="B18" s="4">
        <f t="shared" ref="B18:B19" si="12">D18/G18</f>
        <v>0.81343283582089554</v>
      </c>
      <c r="C18">
        <f t="shared" ref="C18:C19" si="13">-1*D18</f>
        <v>-218</v>
      </c>
      <c r="D18" s="6">
        <v>218</v>
      </c>
      <c r="E18" s="7">
        <v>50</v>
      </c>
      <c r="F18" s="4">
        <f t="shared" ref="F18:F19" si="14">E18/G18</f>
        <v>0.18656716417910449</v>
      </c>
      <c r="G18">
        <f t="shared" ref="G18:G19" si="15">D18+E18</f>
        <v>268</v>
      </c>
    </row>
    <row r="19" spans="1:10" x14ac:dyDescent="0.25">
      <c r="A19" t="s">
        <v>31</v>
      </c>
      <c r="B19" s="4">
        <f t="shared" si="12"/>
        <v>0.85264900662251653</v>
      </c>
      <c r="C19">
        <f t="shared" si="13"/>
        <v>-515</v>
      </c>
      <c r="D19" s="6">
        <v>515</v>
      </c>
      <c r="E19" s="7">
        <v>89</v>
      </c>
      <c r="F19" s="4">
        <f t="shared" si="14"/>
        <v>0.14735099337748345</v>
      </c>
      <c r="G19">
        <f t="shared" si="15"/>
        <v>604</v>
      </c>
    </row>
    <row r="22" spans="1:10" x14ac:dyDescent="0.25">
      <c r="A22" s="1" t="s">
        <v>87</v>
      </c>
      <c r="B22" t="s">
        <v>28</v>
      </c>
      <c r="C22" t="s">
        <v>1</v>
      </c>
      <c r="D22" t="s">
        <v>29</v>
      </c>
      <c r="E22" t="s">
        <v>2</v>
      </c>
      <c r="F22" t="s">
        <v>27</v>
      </c>
      <c r="G22" t="s">
        <v>26</v>
      </c>
    </row>
    <row r="23" spans="1:10" x14ac:dyDescent="0.25">
      <c r="A23" t="s">
        <v>84</v>
      </c>
      <c r="B23" s="4">
        <f>D23/G23</f>
        <v>0.93243243243243246</v>
      </c>
      <c r="C23">
        <f>-1*D23</f>
        <v>-69</v>
      </c>
      <c r="D23" s="6">
        <v>69</v>
      </c>
      <c r="E23" s="7">
        <v>5</v>
      </c>
      <c r="F23" s="4">
        <f>E23/G23</f>
        <v>6.7567567567567571E-2</v>
      </c>
      <c r="G23">
        <f>D23+E23</f>
        <v>74</v>
      </c>
    </row>
    <row r="24" spans="1:10" x14ac:dyDescent="0.25">
      <c r="A24" t="s">
        <v>85</v>
      </c>
      <c r="B24" s="4">
        <f>D24/G24</f>
        <v>0.87671232876712324</v>
      </c>
      <c r="C24">
        <f>-1*D24</f>
        <v>-64</v>
      </c>
      <c r="D24" s="2">
        <v>64</v>
      </c>
      <c r="E24" s="3">
        <v>9</v>
      </c>
      <c r="F24" s="4">
        <f>E24/G24</f>
        <v>0.12328767123287671</v>
      </c>
      <c r="G24">
        <f>D24+E24</f>
        <v>73</v>
      </c>
    </row>
    <row r="25" spans="1:10" x14ac:dyDescent="0.25">
      <c r="A25" t="s">
        <v>82</v>
      </c>
      <c r="B25" s="4">
        <f t="shared" ref="B25:B26" si="16">D25/G25</f>
        <v>0.80147058823529416</v>
      </c>
      <c r="C25">
        <f t="shared" ref="C25:C26" si="17">-1*D25</f>
        <v>-109</v>
      </c>
      <c r="D25" s="6">
        <v>109</v>
      </c>
      <c r="E25" s="7">
        <v>27</v>
      </c>
      <c r="F25" s="4">
        <f t="shared" ref="F25:F26" si="18">E25/G25</f>
        <v>0.19852941176470587</v>
      </c>
      <c r="G25">
        <f t="shared" ref="G25:G26" si="19">D25+E25</f>
        <v>136</v>
      </c>
    </row>
    <row r="26" spans="1:10" x14ac:dyDescent="0.25">
      <c r="A26" t="s">
        <v>31</v>
      </c>
      <c r="B26" s="4">
        <f t="shared" si="16"/>
        <v>0.85512367491166075</v>
      </c>
      <c r="C26">
        <f t="shared" si="17"/>
        <v>-242</v>
      </c>
      <c r="D26" s="6">
        <v>242</v>
      </c>
      <c r="E26" s="7">
        <v>41</v>
      </c>
      <c r="F26" s="4">
        <f t="shared" si="18"/>
        <v>0.14487632508833923</v>
      </c>
      <c r="G26">
        <f t="shared" si="19"/>
        <v>283</v>
      </c>
    </row>
    <row r="31" spans="1:10" x14ac:dyDescent="0.25">
      <c r="H31" s="1"/>
      <c r="J31"/>
    </row>
    <row r="32" spans="1:10" x14ac:dyDescent="0.25">
      <c r="H32" s="1"/>
      <c r="J32"/>
    </row>
    <row r="33" spans="8:10" x14ac:dyDescent="0.25">
      <c r="H33" s="1"/>
      <c r="J33"/>
    </row>
    <row r="34" spans="8:10" x14ac:dyDescent="0.25">
      <c r="H34" s="1"/>
      <c r="J34"/>
    </row>
    <row r="35" spans="8:10" x14ac:dyDescent="0.25">
      <c r="H35" s="1"/>
      <c r="J35"/>
    </row>
    <row r="36" spans="8:10" x14ac:dyDescent="0.25">
      <c r="H36" s="1"/>
      <c r="J36"/>
    </row>
    <row r="37" spans="8:10" x14ac:dyDescent="0.25">
      <c r="H37" s="1"/>
      <c r="J37"/>
    </row>
  </sheetData>
  <mergeCells count="16">
    <mergeCell ref="AP1:AQ1"/>
    <mergeCell ref="AR1:AS1"/>
    <mergeCell ref="AT1:AU1"/>
    <mergeCell ref="AN11:AO11"/>
    <mergeCell ref="AP11:AQ11"/>
    <mergeCell ref="AR11:AS11"/>
    <mergeCell ref="AT11:AU11"/>
    <mergeCell ref="AE10:AF10"/>
    <mergeCell ref="AC10:AD10"/>
    <mergeCell ref="AA10:AB10"/>
    <mergeCell ref="Y10:Z10"/>
    <mergeCell ref="AN1:AO1"/>
    <mergeCell ref="Y1:Z1"/>
    <mergeCell ref="AA1:AB1"/>
    <mergeCell ref="AC1:AD1"/>
    <mergeCell ref="AE1:AF1"/>
  </mergeCells>
  <pageMargins left="0.7" right="0.7" top="0.78740157499999996" bottom="0.78740157499999996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2926CD-87F7-4737-B67F-DACF68BD09BC}">
  <dimension ref="A1:CA8"/>
  <sheetViews>
    <sheetView workbookViewId="0">
      <selection activeCell="Z21" sqref="Z21"/>
    </sheetView>
  </sheetViews>
  <sheetFormatPr baseColWidth="10" defaultRowHeight="15" x14ac:dyDescent="0.25"/>
  <sheetData>
    <row r="1" spans="1:79" x14ac:dyDescent="0.25">
      <c r="B1" t="s">
        <v>28</v>
      </c>
      <c r="C1" t="s">
        <v>1</v>
      </c>
      <c r="D1" t="s">
        <v>29</v>
      </c>
      <c r="E1" t="s">
        <v>2</v>
      </c>
      <c r="F1" t="s">
        <v>27</v>
      </c>
      <c r="G1" t="s">
        <v>26</v>
      </c>
      <c r="K1" t="s">
        <v>28</v>
      </c>
      <c r="L1" t="s">
        <v>1</v>
      </c>
      <c r="M1" t="s">
        <v>29</v>
      </c>
      <c r="N1" t="s">
        <v>2</v>
      </c>
      <c r="O1" t="s">
        <v>27</v>
      </c>
      <c r="P1" t="s">
        <v>26</v>
      </c>
      <c r="T1" t="s">
        <v>28</v>
      </c>
      <c r="U1" t="s">
        <v>1</v>
      </c>
      <c r="V1" t="s">
        <v>29</v>
      </c>
      <c r="W1" t="s">
        <v>2</v>
      </c>
      <c r="X1" t="s">
        <v>27</v>
      </c>
      <c r="Y1" t="s">
        <v>26</v>
      </c>
      <c r="AC1" t="s">
        <v>28</v>
      </c>
      <c r="AD1" t="s">
        <v>1</v>
      </c>
      <c r="AE1" t="s">
        <v>29</v>
      </c>
      <c r="AF1" t="s">
        <v>2</v>
      </c>
      <c r="AG1" t="s">
        <v>27</v>
      </c>
      <c r="AH1" t="s">
        <v>26</v>
      </c>
      <c r="AL1" t="s">
        <v>28</v>
      </c>
      <c r="AM1" t="s">
        <v>1</v>
      </c>
      <c r="AN1" t="s">
        <v>29</v>
      </c>
      <c r="AO1" t="s">
        <v>2</v>
      </c>
      <c r="AP1" t="s">
        <v>27</v>
      </c>
      <c r="AQ1" t="s">
        <v>26</v>
      </c>
      <c r="AU1" t="s">
        <v>28</v>
      </c>
      <c r="AV1" t="s">
        <v>1</v>
      </c>
      <c r="AW1" t="s">
        <v>29</v>
      </c>
      <c r="AX1" t="s">
        <v>2</v>
      </c>
      <c r="AY1" t="s">
        <v>27</v>
      </c>
      <c r="AZ1" t="s">
        <v>26</v>
      </c>
      <c r="BD1" t="s">
        <v>28</v>
      </c>
      <c r="BE1" t="s">
        <v>1</v>
      </c>
      <c r="BF1" t="s">
        <v>29</v>
      </c>
      <c r="BG1" t="s">
        <v>2</v>
      </c>
      <c r="BH1" t="s">
        <v>27</v>
      </c>
      <c r="BI1" t="s">
        <v>26</v>
      </c>
      <c r="BM1" t="s">
        <v>28</v>
      </c>
      <c r="BN1" t="s">
        <v>1</v>
      </c>
      <c r="BO1" t="s">
        <v>29</v>
      </c>
      <c r="BP1" t="s">
        <v>2</v>
      </c>
      <c r="BQ1" t="s">
        <v>27</v>
      </c>
      <c r="BR1" t="s">
        <v>26</v>
      </c>
      <c r="BV1" t="s">
        <v>28</v>
      </c>
      <c r="BW1" t="s">
        <v>1</v>
      </c>
      <c r="BX1" t="s">
        <v>29</v>
      </c>
      <c r="BY1" t="s">
        <v>2</v>
      </c>
      <c r="BZ1" t="s">
        <v>27</v>
      </c>
      <c r="CA1" t="s">
        <v>26</v>
      </c>
    </row>
    <row r="2" spans="1:79" x14ac:dyDescent="0.25">
      <c r="A2" t="s">
        <v>100</v>
      </c>
      <c r="B2" s="4">
        <f>D2/G2</f>
        <v>0.47058823529411764</v>
      </c>
      <c r="C2">
        <f>-1*D2</f>
        <v>-32</v>
      </c>
      <c r="D2" s="6">
        <v>32</v>
      </c>
      <c r="E2" s="7">
        <v>36</v>
      </c>
      <c r="F2" s="4">
        <f>E2/G2</f>
        <v>0.52941176470588236</v>
      </c>
      <c r="G2">
        <f>D2+E2</f>
        <v>68</v>
      </c>
      <c r="J2" t="s">
        <v>103</v>
      </c>
      <c r="K2" s="4">
        <f>M2/P2</f>
        <v>1</v>
      </c>
      <c r="L2">
        <f>-1*M2</f>
        <v>-3</v>
      </c>
      <c r="M2" s="6">
        <v>3</v>
      </c>
      <c r="N2" s="7">
        <v>0</v>
      </c>
      <c r="O2" s="4">
        <f>N2/P2</f>
        <v>0</v>
      </c>
      <c r="P2">
        <f>M2+N2</f>
        <v>3</v>
      </c>
      <c r="S2" t="s">
        <v>108</v>
      </c>
      <c r="T2" s="4">
        <f>V2/Y2</f>
        <v>0.91304347826086951</v>
      </c>
      <c r="U2">
        <f>-1*V2</f>
        <v>-21</v>
      </c>
      <c r="V2" s="6">
        <v>21</v>
      </c>
      <c r="W2" s="7">
        <v>2</v>
      </c>
      <c r="X2" s="4">
        <f>W2/Y2</f>
        <v>8.6956521739130432E-2</v>
      </c>
      <c r="Y2">
        <f>V2+W2</f>
        <v>23</v>
      </c>
      <c r="AB2" t="s">
        <v>109</v>
      </c>
      <c r="AC2" s="4">
        <f>AE2/AH2</f>
        <v>0.80952380952380953</v>
      </c>
      <c r="AD2">
        <f>-1*AE2</f>
        <v>-34</v>
      </c>
      <c r="AE2" s="6">
        <v>34</v>
      </c>
      <c r="AF2" s="7">
        <v>8</v>
      </c>
      <c r="AG2" s="4">
        <f>AF2/AH2</f>
        <v>0.19047619047619047</v>
      </c>
      <c r="AH2">
        <f>AE2+AF2</f>
        <v>42</v>
      </c>
      <c r="AK2" t="s">
        <v>102</v>
      </c>
      <c r="AL2" s="4">
        <f>AN2/AQ2</f>
        <v>0.92307692307692313</v>
      </c>
      <c r="AM2">
        <f>-1*AN2</f>
        <v>-12</v>
      </c>
      <c r="AN2" s="6">
        <v>12</v>
      </c>
      <c r="AO2" s="7">
        <v>1</v>
      </c>
      <c r="AP2" s="4">
        <f>AO2/AQ2</f>
        <v>7.6923076923076927E-2</v>
      </c>
      <c r="AQ2">
        <f>AN2+AO2</f>
        <v>13</v>
      </c>
      <c r="AT2" t="s">
        <v>116</v>
      </c>
      <c r="AU2" s="4">
        <f>AW2/AZ2</f>
        <v>1</v>
      </c>
      <c r="AV2">
        <f>-1*AW2</f>
        <v>-23</v>
      </c>
      <c r="AW2" s="6">
        <v>23</v>
      </c>
      <c r="AX2" s="7">
        <v>0</v>
      </c>
      <c r="AY2" s="4">
        <f>AX2/AZ2</f>
        <v>0</v>
      </c>
      <c r="AZ2">
        <f>AW2+AX2</f>
        <v>23</v>
      </c>
      <c r="BC2" t="s">
        <v>117</v>
      </c>
      <c r="BD2" s="4">
        <f t="shared" ref="BD2:BD7" si="0">BF2/BI2</f>
        <v>1</v>
      </c>
      <c r="BE2">
        <f t="shared" ref="BE2:BE7" si="1">-1*BF2</f>
        <v>-10</v>
      </c>
      <c r="BF2" s="6">
        <v>10</v>
      </c>
      <c r="BG2" s="7">
        <v>0</v>
      </c>
      <c r="BH2" s="4">
        <f t="shared" ref="BH2:BH7" si="2">BG2/BI2</f>
        <v>0</v>
      </c>
      <c r="BI2">
        <f t="shared" ref="BI2:BI7" si="3">BF2+BG2</f>
        <v>10</v>
      </c>
      <c r="BL2" t="s">
        <v>124</v>
      </c>
      <c r="BM2" s="4">
        <f>BO2/BR2</f>
        <v>0.31707317073170732</v>
      </c>
      <c r="BN2">
        <f>-1*BO2</f>
        <v>-13</v>
      </c>
      <c r="BO2" s="6">
        <v>13</v>
      </c>
      <c r="BP2" s="7">
        <v>28</v>
      </c>
      <c r="BQ2" s="4">
        <f>BP2/BR2</f>
        <v>0.68292682926829273</v>
      </c>
      <c r="BR2">
        <f>BO2+BP2</f>
        <v>41</v>
      </c>
      <c r="BU2" t="s">
        <v>126</v>
      </c>
      <c r="BV2" s="4">
        <f>BX2/CA2</f>
        <v>0.95</v>
      </c>
      <c r="BW2">
        <f>-1*BX2</f>
        <v>-57</v>
      </c>
      <c r="BX2" s="6">
        <v>57</v>
      </c>
      <c r="BY2" s="7">
        <v>3</v>
      </c>
      <c r="BZ2" s="4">
        <f>BY2/CA2</f>
        <v>0.05</v>
      </c>
      <c r="CA2">
        <f>BX2+BY2</f>
        <v>60</v>
      </c>
    </row>
    <row r="3" spans="1:79" x14ac:dyDescent="0.25">
      <c r="A3" t="s">
        <v>99</v>
      </c>
      <c r="B3" s="4">
        <f>D3/G3</f>
        <v>0.45833333333333331</v>
      </c>
      <c r="C3">
        <f>-1*D3</f>
        <v>-11</v>
      </c>
      <c r="D3" s="6">
        <v>11</v>
      </c>
      <c r="E3" s="7">
        <v>13</v>
      </c>
      <c r="F3" s="4">
        <f>E3/G3</f>
        <v>0.54166666666666663</v>
      </c>
      <c r="G3">
        <f>D3+E3</f>
        <v>24</v>
      </c>
      <c r="J3" t="s">
        <v>104</v>
      </c>
      <c r="K3" s="4">
        <f>M3/P3</f>
        <v>0.8571428571428571</v>
      </c>
      <c r="L3">
        <f>-1*M3</f>
        <v>-12</v>
      </c>
      <c r="M3" s="6">
        <v>12</v>
      </c>
      <c r="N3" s="7">
        <v>2</v>
      </c>
      <c r="O3" s="4">
        <f>N3/P3</f>
        <v>0.14285714285714285</v>
      </c>
      <c r="P3">
        <f>M3+N3</f>
        <v>14</v>
      </c>
      <c r="S3" t="s">
        <v>106</v>
      </c>
      <c r="T3" s="4">
        <f>V3/Y3</f>
        <v>0.5</v>
      </c>
      <c r="U3">
        <f>-1*V3</f>
        <v>-5</v>
      </c>
      <c r="V3" s="6">
        <v>5</v>
      </c>
      <c r="W3" s="7">
        <v>5</v>
      </c>
      <c r="X3" s="4">
        <f>W3/Y3</f>
        <v>0.5</v>
      </c>
      <c r="Y3">
        <f>V3+W3</f>
        <v>10</v>
      </c>
      <c r="AB3" t="s">
        <v>129</v>
      </c>
      <c r="AC3" s="4">
        <f>AE3/AH3</f>
        <v>0.7407407407407407</v>
      </c>
      <c r="AD3">
        <f>-1*AE3</f>
        <v>-20</v>
      </c>
      <c r="AE3" s="6">
        <v>20</v>
      </c>
      <c r="AF3" s="7">
        <v>7</v>
      </c>
      <c r="AG3" s="4">
        <f>AF3/AH3</f>
        <v>0.25925925925925924</v>
      </c>
      <c r="AH3">
        <f>AE3+AF3</f>
        <v>27</v>
      </c>
      <c r="AK3" t="s">
        <v>113</v>
      </c>
      <c r="AL3" s="4">
        <f>AN3/AQ3</f>
        <v>0.83333333333333337</v>
      </c>
      <c r="AM3">
        <f>-1*AN3</f>
        <v>-25</v>
      </c>
      <c r="AN3" s="6">
        <v>25</v>
      </c>
      <c r="AO3" s="7">
        <v>5</v>
      </c>
      <c r="AP3" s="4">
        <f>AO3/AQ3</f>
        <v>0.16666666666666666</v>
      </c>
      <c r="AQ3">
        <f>AN3+AO3</f>
        <v>30</v>
      </c>
      <c r="AT3" t="s">
        <v>118</v>
      </c>
      <c r="AU3" s="4">
        <f>AW3/AZ3</f>
        <v>1</v>
      </c>
      <c r="AV3">
        <f>-1*AW3</f>
        <v>-4</v>
      </c>
      <c r="AW3" s="6">
        <v>4</v>
      </c>
      <c r="AX3" s="7">
        <v>0</v>
      </c>
      <c r="AY3" s="4">
        <f>AX3/AZ3</f>
        <v>0</v>
      </c>
      <c r="AZ3">
        <f>AW3+AX3</f>
        <v>4</v>
      </c>
      <c r="BC3" t="s">
        <v>120</v>
      </c>
      <c r="BD3" s="4">
        <f t="shared" si="0"/>
        <v>0.88888888888888884</v>
      </c>
      <c r="BE3">
        <f t="shared" si="1"/>
        <v>-8</v>
      </c>
      <c r="BF3" s="6">
        <v>8</v>
      </c>
      <c r="BG3" s="7">
        <v>1</v>
      </c>
      <c r="BH3" s="4">
        <f t="shared" si="2"/>
        <v>0.1111111111111111</v>
      </c>
      <c r="BI3">
        <f t="shared" si="3"/>
        <v>9</v>
      </c>
      <c r="BL3" t="s">
        <v>125</v>
      </c>
      <c r="BM3" s="4">
        <f t="shared" ref="BM3:BM4" si="4">BO3/BR3</f>
        <v>0</v>
      </c>
      <c r="BN3">
        <f t="shared" ref="BN3:BN4" si="5">-1*BO3</f>
        <v>0</v>
      </c>
      <c r="BO3" s="6">
        <v>0</v>
      </c>
      <c r="BP3" s="7">
        <v>4</v>
      </c>
      <c r="BQ3" s="4">
        <f t="shared" ref="BQ3:BQ4" si="6">BP3/BR3</f>
        <v>1</v>
      </c>
      <c r="BR3">
        <f t="shared" ref="BR3:BR4" si="7">BO3+BP3</f>
        <v>4</v>
      </c>
      <c r="BU3" t="s">
        <v>127</v>
      </c>
      <c r="BV3" s="4">
        <f>BX3/CA3</f>
        <v>0.8571428571428571</v>
      </c>
      <c r="BW3">
        <f>-1*BX3</f>
        <v>-12</v>
      </c>
      <c r="BX3" s="6">
        <v>12</v>
      </c>
      <c r="BY3" s="7">
        <v>2</v>
      </c>
      <c r="BZ3" s="4">
        <f>BY3/CA3</f>
        <v>0.14285714285714285</v>
      </c>
      <c r="CA3">
        <f>BX3+BY3</f>
        <v>14</v>
      </c>
    </row>
    <row r="4" spans="1:79" x14ac:dyDescent="0.25">
      <c r="A4" t="s">
        <v>102</v>
      </c>
      <c r="B4" s="4">
        <f>D4/G4</f>
        <v>0.38461538461538464</v>
      </c>
      <c r="C4">
        <f>-1*D4</f>
        <v>-10</v>
      </c>
      <c r="D4" s="6">
        <v>10</v>
      </c>
      <c r="E4" s="7">
        <v>16</v>
      </c>
      <c r="F4" s="4">
        <f>E4/G4</f>
        <v>0.61538461538461542</v>
      </c>
      <c r="G4">
        <f>D4+E4</f>
        <v>26</v>
      </c>
      <c r="J4" t="s">
        <v>105</v>
      </c>
      <c r="K4" s="4">
        <f>M4/P4</f>
        <v>0.69230769230769229</v>
      </c>
      <c r="L4">
        <f>-1*M4</f>
        <v>-9</v>
      </c>
      <c r="M4" s="6">
        <v>9</v>
      </c>
      <c r="N4" s="7">
        <v>4</v>
      </c>
      <c r="O4" s="4">
        <f>N4/P4</f>
        <v>0.30769230769230771</v>
      </c>
      <c r="P4">
        <f>M4+N4</f>
        <v>13</v>
      </c>
      <c r="S4" t="s">
        <v>107</v>
      </c>
      <c r="T4" s="4">
        <f>V4/Y4</f>
        <v>0.35714285714285715</v>
      </c>
      <c r="U4">
        <f>-1*V4</f>
        <v>-5</v>
      </c>
      <c r="V4" s="6">
        <v>5</v>
      </c>
      <c r="W4" s="7">
        <v>9</v>
      </c>
      <c r="X4" s="4">
        <f>W4/Y4</f>
        <v>0.6428571428571429</v>
      </c>
      <c r="Y4">
        <f>V4+W4</f>
        <v>14</v>
      </c>
      <c r="AB4" t="s">
        <v>111</v>
      </c>
      <c r="AC4" s="4">
        <f>AE4/AH4</f>
        <v>0.7142857142857143</v>
      </c>
      <c r="AD4">
        <f>-1*AE4</f>
        <v>-5</v>
      </c>
      <c r="AE4" s="6">
        <v>5</v>
      </c>
      <c r="AF4" s="7">
        <v>2</v>
      </c>
      <c r="AG4" s="4">
        <f>AF4/AH4</f>
        <v>0.2857142857142857</v>
      </c>
      <c r="AH4">
        <f>AE4+AF4</f>
        <v>7</v>
      </c>
      <c r="AK4" t="s">
        <v>114</v>
      </c>
      <c r="AL4" s="4">
        <f>AN4/AQ4</f>
        <v>0.5</v>
      </c>
      <c r="AM4">
        <f>-1*AN4</f>
        <v>-3</v>
      </c>
      <c r="AN4" s="6">
        <v>3</v>
      </c>
      <c r="AO4" s="7">
        <v>3</v>
      </c>
      <c r="AP4" s="4">
        <f>AO4/AQ4</f>
        <v>0.5</v>
      </c>
      <c r="AQ4">
        <f>AN4+AO4</f>
        <v>6</v>
      </c>
      <c r="AT4" t="s">
        <v>117</v>
      </c>
      <c r="AU4" s="4">
        <f>AW4/AZ4</f>
        <v>0.88235294117647056</v>
      </c>
      <c r="AV4">
        <f>-1*AW4</f>
        <v>-15</v>
      </c>
      <c r="AW4" s="6">
        <v>15</v>
      </c>
      <c r="AX4" s="7">
        <v>2</v>
      </c>
      <c r="AY4" s="4">
        <f>AX4/AZ4</f>
        <v>0.11764705882352941</v>
      </c>
      <c r="AZ4">
        <f>AW4+AX4</f>
        <v>17</v>
      </c>
      <c r="BC4" t="s">
        <v>119</v>
      </c>
      <c r="BD4" s="4">
        <f t="shared" si="0"/>
        <v>0.80769230769230771</v>
      </c>
      <c r="BE4">
        <f t="shared" si="1"/>
        <v>-42</v>
      </c>
      <c r="BF4" s="6">
        <v>42</v>
      </c>
      <c r="BG4" s="7">
        <v>10</v>
      </c>
      <c r="BH4" s="4">
        <f t="shared" si="2"/>
        <v>0.19230769230769232</v>
      </c>
      <c r="BI4">
        <f t="shared" si="3"/>
        <v>52</v>
      </c>
      <c r="BL4" t="s">
        <v>102</v>
      </c>
      <c r="BM4" s="4">
        <f t="shared" si="4"/>
        <v>0</v>
      </c>
      <c r="BN4">
        <f t="shared" si="5"/>
        <v>0</v>
      </c>
      <c r="BO4">
        <v>0</v>
      </c>
      <c r="BP4" s="7">
        <v>1</v>
      </c>
      <c r="BQ4" s="4">
        <f t="shared" si="6"/>
        <v>1</v>
      </c>
      <c r="BR4">
        <f t="shared" si="7"/>
        <v>1</v>
      </c>
      <c r="BU4" t="s">
        <v>102</v>
      </c>
      <c r="BV4" s="4">
        <f>BX4/CA4</f>
        <v>0.84615384615384615</v>
      </c>
      <c r="BW4">
        <f>-1*BX4</f>
        <v>-11</v>
      </c>
      <c r="BX4" s="6">
        <v>11</v>
      </c>
      <c r="BY4" s="7">
        <v>2</v>
      </c>
      <c r="BZ4" s="4">
        <f>BY4/CA4</f>
        <v>0.15384615384615385</v>
      </c>
      <c r="CA4">
        <f>BX4+BY4</f>
        <v>13</v>
      </c>
    </row>
    <row r="5" spans="1:79" x14ac:dyDescent="0.25">
      <c r="A5" t="s">
        <v>101</v>
      </c>
      <c r="B5" s="4">
        <f>D5/G5</f>
        <v>0.13636363636363635</v>
      </c>
      <c r="C5">
        <f>-1*D5</f>
        <v>-6</v>
      </c>
      <c r="D5" s="6">
        <v>6</v>
      </c>
      <c r="E5" s="7">
        <v>38</v>
      </c>
      <c r="F5" s="4">
        <f>E5/G5</f>
        <v>0.86363636363636365</v>
      </c>
      <c r="G5">
        <f>D5+E5</f>
        <v>44</v>
      </c>
      <c r="J5" t="s">
        <v>102</v>
      </c>
      <c r="K5" s="4">
        <f>M5/P5</f>
        <v>0.66666666666666663</v>
      </c>
      <c r="L5">
        <f>-1*M5</f>
        <v>-4</v>
      </c>
      <c r="M5" s="6">
        <v>4</v>
      </c>
      <c r="N5" s="7">
        <v>2</v>
      </c>
      <c r="O5" s="4">
        <f>N5/P5</f>
        <v>0.33333333333333331</v>
      </c>
      <c r="P5">
        <f>M5+N5</f>
        <v>6</v>
      </c>
      <c r="S5" t="s">
        <v>102</v>
      </c>
      <c r="T5" s="4">
        <f>V5/Y5</f>
        <v>0.2</v>
      </c>
      <c r="U5">
        <f>-1*V5</f>
        <v>-3</v>
      </c>
      <c r="V5" s="6">
        <v>3</v>
      </c>
      <c r="W5" s="7">
        <v>12</v>
      </c>
      <c r="X5" s="4">
        <f>W5/Y5</f>
        <v>0.8</v>
      </c>
      <c r="Y5">
        <f>V5+W5</f>
        <v>15</v>
      </c>
      <c r="AB5" t="s">
        <v>110</v>
      </c>
      <c r="AC5" s="4">
        <f>AE5/AH5</f>
        <v>0.66666666666666663</v>
      </c>
      <c r="AD5">
        <f>-1*AE5</f>
        <v>-10</v>
      </c>
      <c r="AE5" s="6">
        <v>10</v>
      </c>
      <c r="AF5" s="7">
        <v>5</v>
      </c>
      <c r="AG5" s="4">
        <f>AF5/AH5</f>
        <v>0.33333333333333331</v>
      </c>
      <c r="AH5">
        <f>AE5+AF5</f>
        <v>15</v>
      </c>
      <c r="AT5" t="s">
        <v>115</v>
      </c>
      <c r="AU5" s="4">
        <f>AW5/AZ5</f>
        <v>0.62222222222222223</v>
      </c>
      <c r="AV5">
        <f>-1*AW5</f>
        <v>-28</v>
      </c>
      <c r="AW5" s="6">
        <v>28</v>
      </c>
      <c r="AX5" s="7">
        <v>17</v>
      </c>
      <c r="AY5" s="4">
        <f>AX5/AZ5</f>
        <v>0.37777777777777777</v>
      </c>
      <c r="AZ5">
        <f>AW5+AX5</f>
        <v>45</v>
      </c>
      <c r="BC5" t="s">
        <v>122</v>
      </c>
      <c r="BD5" s="4">
        <f t="shared" si="0"/>
        <v>0.8035714285714286</v>
      </c>
      <c r="BE5">
        <f t="shared" si="1"/>
        <v>-45</v>
      </c>
      <c r="BF5" s="6">
        <v>45</v>
      </c>
      <c r="BG5" s="7">
        <v>11</v>
      </c>
      <c r="BH5" s="4">
        <f t="shared" si="2"/>
        <v>0.19642857142857142</v>
      </c>
      <c r="BI5">
        <f t="shared" si="3"/>
        <v>56</v>
      </c>
      <c r="BU5" t="s">
        <v>128</v>
      </c>
      <c r="BV5" s="4">
        <f>BX5/CA5</f>
        <v>0.78947368421052633</v>
      </c>
      <c r="BW5">
        <f>-1*BX5</f>
        <v>-15</v>
      </c>
      <c r="BX5" s="6">
        <v>15</v>
      </c>
      <c r="BY5" s="7">
        <v>4</v>
      </c>
      <c r="BZ5" s="4">
        <f>BY5/CA5</f>
        <v>0.21052631578947367</v>
      </c>
      <c r="CA5">
        <f>BX5+BY5</f>
        <v>19</v>
      </c>
    </row>
    <row r="6" spans="1:79" x14ac:dyDescent="0.25">
      <c r="AB6" t="s">
        <v>112</v>
      </c>
      <c r="AC6" s="4">
        <f>AE6/AH6</f>
        <v>0.6</v>
      </c>
      <c r="AD6">
        <f>-1*AE6</f>
        <v>-3</v>
      </c>
      <c r="AE6" s="6">
        <v>3</v>
      </c>
      <c r="AF6" s="7">
        <v>2</v>
      </c>
      <c r="AG6" s="4">
        <f>AF6/AH6</f>
        <v>0.4</v>
      </c>
      <c r="AH6">
        <f>AE6+AF6</f>
        <v>5</v>
      </c>
      <c r="BC6" t="s">
        <v>121</v>
      </c>
      <c r="BD6" s="4">
        <f t="shared" si="0"/>
        <v>0.67407407407407405</v>
      </c>
      <c r="BE6">
        <f t="shared" si="1"/>
        <v>-91</v>
      </c>
      <c r="BF6" s="6">
        <v>91</v>
      </c>
      <c r="BG6" s="7">
        <v>44</v>
      </c>
      <c r="BH6" s="4">
        <f t="shared" si="2"/>
        <v>0.32592592592592595</v>
      </c>
      <c r="BI6">
        <f t="shared" si="3"/>
        <v>135</v>
      </c>
    </row>
    <row r="7" spans="1:79" x14ac:dyDescent="0.25">
      <c r="BC7" t="s">
        <v>123</v>
      </c>
      <c r="BD7" s="4">
        <f t="shared" si="0"/>
        <v>0.55555555555555558</v>
      </c>
      <c r="BE7">
        <f t="shared" si="1"/>
        <v>-5</v>
      </c>
      <c r="BF7" s="6">
        <v>5</v>
      </c>
      <c r="BG7" s="7">
        <v>4</v>
      </c>
      <c r="BH7" s="4">
        <f t="shared" si="2"/>
        <v>0.44444444444444442</v>
      </c>
      <c r="BI7">
        <f t="shared" si="3"/>
        <v>9</v>
      </c>
    </row>
    <row r="8" spans="1:79" x14ac:dyDescent="0.25">
      <c r="BF8" s="6"/>
      <c r="BG8" s="7"/>
    </row>
  </sheetData>
  <sortState ref="AB2:AH6">
    <sortCondition descending="1" ref="AC2:AC6"/>
  </sortState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2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Zahlen Berufsfelder</vt:lpstr>
      <vt:lpstr>Zahlen soziale Aspekte</vt:lpstr>
      <vt:lpstr>Berufe bis 2008</vt:lpstr>
      <vt:lpstr>Berufe ab 2009</vt:lpstr>
      <vt:lpstr>Berufe insgesamt</vt:lpstr>
      <vt:lpstr>ausgewählte Aspekte diachron</vt:lpstr>
      <vt:lpstr>Unterkategorien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Schuhmacher, Sophie</dc:creator>
  <cp:lastModifiedBy>Höhn Claudia</cp:lastModifiedBy>
  <dcterms:created xsi:type="dcterms:W3CDTF">2023-12-22T13:29:58Z</dcterms:created>
  <dcterms:modified xsi:type="dcterms:W3CDTF">2025-06-05T09:53:38Z</dcterms:modified>
</cp:coreProperties>
</file>